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2022\EJECUCION\"/>
    </mc:Choice>
  </mc:AlternateContent>
  <xr:revisionPtr revIDLastSave="34" documentId="8_{983D7A7D-C048-48B1-9DFA-768406654953}" xr6:coauthVersionLast="36" xr6:coauthVersionMax="36" xr10:uidLastSave="{47506AD2-5555-4299-917F-686A231B29AB}"/>
  <bookViews>
    <workbookView xWindow="0" yWindow="0" windowWidth="20445" windowHeight="6345" xr2:uid="{00000000-000D-0000-FFFF-FFFF00000000}"/>
  </bookViews>
  <sheets>
    <sheet name="Ejecución gasto marzo Capitul" sheetId="1" r:id="rId1"/>
    <sheet name="Hoja1" sheetId="2" r:id="rId2"/>
  </sheets>
  <definedNames>
    <definedName name="_xlnm.Print_Area" localSheetId="0">'Ejecución gasto marzo Capitul'!$A$1:$P$99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H18" i="2" l="1"/>
  <c r="H17" i="2"/>
  <c r="H16" i="2"/>
  <c r="I17" i="2" l="1"/>
  <c r="D33" i="1" l="1"/>
  <c r="E33" i="1"/>
  <c r="F33" i="1"/>
  <c r="G33" i="1"/>
  <c r="H33" i="1"/>
  <c r="I33" i="1"/>
  <c r="J33" i="1"/>
  <c r="K33" i="1"/>
  <c r="L33" i="1"/>
  <c r="M33" i="1"/>
  <c r="N33" i="1"/>
  <c r="O33" i="1"/>
  <c r="D60" i="1"/>
  <c r="E60" i="1"/>
  <c r="F60" i="1"/>
  <c r="G60" i="1"/>
  <c r="H60" i="1"/>
  <c r="I60" i="1"/>
  <c r="J60" i="1"/>
  <c r="K60" i="1"/>
  <c r="L60" i="1"/>
  <c r="M60" i="1"/>
  <c r="N60" i="1"/>
  <c r="O60" i="1"/>
  <c r="O50" i="1"/>
  <c r="E50" i="1"/>
  <c r="F50" i="1"/>
  <c r="G50" i="1"/>
  <c r="H50" i="1"/>
  <c r="I50" i="1"/>
  <c r="J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C7" i="1"/>
  <c r="B7" i="1"/>
  <c r="B50" i="1"/>
  <c r="B60" i="1"/>
  <c r="C33" i="1"/>
  <c r="B33" i="1"/>
  <c r="C23" i="1"/>
  <c r="B23" i="1"/>
  <c r="C13" i="1"/>
  <c r="B13" i="1"/>
  <c r="I16" i="2" l="1"/>
  <c r="I18" i="2" s="1"/>
  <c r="B76" i="1"/>
  <c r="B89" i="1" s="1"/>
  <c r="C76" i="1"/>
  <c r="C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<sst xmlns="http://schemas.openxmlformats.org/spreadsheetml/2006/main" count="109" uniqueCount="107">
  <si>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</si>
  <si>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</si>
  <si>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</si>
  <si>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</si>
  <si>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</si>
  <si>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</si>
  <si>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</si>
  <si>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</si>
  <si>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</si>
  <si>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</si>
  <si>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</si>
  <si>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</si>
  <si>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</si>
  <si>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</si>
  <si>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</si>
  <si>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</si>
  <si>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</si>
  <si>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</si>
  <si>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</si>
  <si>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</si>
  <si>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</si>
  <si>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</si>
  <si>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</si>
  <si>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</si>
  <si>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</si>
  <si>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</si>
  <si>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</si>
  <si>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</si>
  <si>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</si>
  <si>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</si>
  <si>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</si>
  <si>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</si>
  <si>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</si>
  <si>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</si>
  <si>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</si>
  <si>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</si>
  <si>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</si>
  <si>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</si>
  <si>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</si>
  <si>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</si>
  <si>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</si>
  <si>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</si>
  <si>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</si>
  <si>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</si>
  <si>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</si>
  <si>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</si>
  <si>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</si>
  <si>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</si>
  <si>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</si>
  <si>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</si>
  <si>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</si>
  <si>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</si>
  <si>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</si>
  <si>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</si>
  <si>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</si>
  <si>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</si>
  <si>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</si>
  <si>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</si>
  <si>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</si>
  <si>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</si>
  <si>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</si>
  <si>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</si>
  <si>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</si>
  <si>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</si>
  <si>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</si>
  <si>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</si>
  <si>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</si>
  <si>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</si>
  <si>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</si>
  <si>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</si>
  <si>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</si>
  <si>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</si>
  <si>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</si>
  <si>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</si>
  <si>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</si>
  <si>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</si>
  <si>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</si>
  <si>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</si>
  <si>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</si>
  <si>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</si>
  <si>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</si>
  <si>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</si>
  <si>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</si>
  <si>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</si>
  <si>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</si>
  <si>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</si>
  <si>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</si>
  <si>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</si>
  <si>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</si>
  <si>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</si>
  <si>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</si>
  <si>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</si>
  <si>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</si>
  <si>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</si>
  <si>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</si>
  <si>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</si>
  <si>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</si>
  <si>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</si>
  <si>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</si>
  <si>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</si>
  <si>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</si>
  <si>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</si>
  <si>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</si>
  <si>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</si>
  <si>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</si>
  <si>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JULIO 2022</t>
  </si>
  <si>
    <t>Fecha de registro: hasta el 31 de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</si>
</sst>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5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name val="Arial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" fontId="0" fillId="0" borderId="0" xfId="0" applyNumberFormat="1" applyAlignment="1">
      <alignment wrapText="1"/>
    </xf>
    <xf numFmtId="43" fontId="8" fillId="0" borderId="0" xfId="1" applyFont="1" applyAlignment="1">
      <alignment vertical="center" wrapText="1"/>
    </xf>
    <xf numFmtId="4" fontId="14" fillId="0" borderId="0" xfId="2" applyNumberFormat="1" applyFont="1"/>
    <xf numFmtId="43" fontId="14" fillId="0" borderId="0" xfId="1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zoomScaleNormal="100" zoomScaleSheetLayoutView="100" workbookViewId="0">
      <pane xSplit="1" topLeftCell="F1" activePane="topRight" state="frozen"/>
      <selection pane="topRight" activeCell="A100" sqref="A100"/>
    </sheetView>
  </sheetViews>
  <sheetFormatPr baseColWidth="10" defaultColWidth="9.140625" defaultRowHeight="15"/>
  <cols>
    <col min="1" max="1" width="59" style="7" customWidth="1"/>
    <col min="2" max="2" width="18.28515625" style="7" bestFit="1" customWidth="1"/>
    <col min="3" max="3" width="18.140625" style="7" customWidth="1"/>
    <col min="4" max="4" width="17.28515625" style="7" bestFit="1" customWidth="1"/>
    <col min="5" max="5" width="17.42578125" customWidth="1"/>
    <col min="6" max="9" width="17.28515625" bestFit="1" customWidth="1"/>
    <col min="10" max="10" width="17.42578125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style="45" bestFit="1" customWidth="1"/>
    <col min="16" max="16" width="17.85546875" bestFit="1" customWidth="1"/>
  </cols>
  <sheetData>
    <row r="2" spans="1:16" ht="18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8.75">
      <c r="A3" s="60" t="s">
        <v>105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8.75">
      <c r="A4" s="61" t="s">
        <v>85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31.5">
      <c r="A5" s="1" t="s">
        <v>1</v>
      </c>
      <c r="B5" s="2" t="s">
        <v>86</v>
      </c>
      <c r="C5" s="23" t="s">
        <v>87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3" t="s">
        <v>98</v>
      </c>
      <c r="K5" s="23" t="s">
        <v>99</v>
      </c>
      <c r="L5" s="23" t="s">
        <v>100</v>
      </c>
      <c r="M5" s="23" t="s">
        <v>104</v>
      </c>
      <c r="N5" s="23" t="s">
        <v>101</v>
      </c>
      <c r="O5" s="44" t="s">
        <v>102</v>
      </c>
      <c r="P5" s="23" t="s">
        <v>103</v>
      </c>
    </row>
    <row r="6" spans="1:16">
      <c r="A6" s="3" t="s">
        <v>3</v>
      </c>
      <c r="B6" s="3"/>
      <c r="C6" s="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5" customHeight="1">
      <c r="A7" s="8" t="s">
        <v>4</v>
      </c>
      <c r="B7" s="17">
        <f>SUM(B8:B12)</f>
        <v>130541649700</v>
      </c>
      <c r="C7" s="17">
        <f>SUM(C8:C12)</f>
        <v>202651262.43999982</v>
      </c>
      <c r="D7" s="17">
        <f>SUM(D8:D12)</f>
        <v>8863380906.2999992</v>
      </c>
      <c r="E7" s="17">
        <f t="shared" ref="E7:O7" si="0">SUM(E8:E12)</f>
        <v>10637733430.709999</v>
      </c>
      <c r="F7" s="17">
        <f t="shared" si="0"/>
        <v>9680261819.0599995</v>
      </c>
      <c r="G7" s="17">
        <f t="shared" si="0"/>
        <v>9800039544.4300003</v>
      </c>
      <c r="H7" s="17">
        <f t="shared" si="0"/>
        <v>10186811013.75</v>
      </c>
      <c r="I7" s="17">
        <f t="shared" si="0"/>
        <v>12036443714.769999</v>
      </c>
      <c r="J7" s="17">
        <f t="shared" si="0"/>
        <v>11648828358.409998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29">
        <f>SUM(D7:O7)</f>
        <v>72853498787.429993</v>
      </c>
    </row>
    <row r="8" spans="1:16" ht="15" customHeight="1">
      <c r="A8" s="9" t="s">
        <v>5</v>
      </c>
      <c r="B8" s="16">
        <v>112745868967</v>
      </c>
      <c r="C8" s="18">
        <v>-1185011313.4100001</v>
      </c>
      <c r="D8" s="18">
        <v>7543600911.0900002</v>
      </c>
      <c r="E8" s="13">
        <v>9120138230.6999989</v>
      </c>
      <c r="F8" s="30">
        <v>8254485335.8799992</v>
      </c>
      <c r="G8" s="13">
        <v>8281249307.1400003</v>
      </c>
      <c r="H8" s="30">
        <v>8549860828.7399988</v>
      </c>
      <c r="I8" s="30">
        <v>10233512066.139999</v>
      </c>
      <c r="J8" s="30">
        <v>9917986880.579998</v>
      </c>
      <c r="K8" s="30"/>
      <c r="L8" s="30"/>
      <c r="M8" s="30"/>
      <c r="N8" s="30"/>
      <c r="O8" s="30"/>
      <c r="P8" s="30">
        <f t="shared" ref="P8:P71" si="1">SUM(D8:O8)</f>
        <v>61900833560.269989</v>
      </c>
    </row>
    <row r="9" spans="1:16" ht="15" customHeight="1">
      <c r="A9" s="9" t="s">
        <v>6</v>
      </c>
      <c r="B9" s="16">
        <v>1996916301</v>
      </c>
      <c r="C9" s="18">
        <v>341332368.05000001</v>
      </c>
      <c r="D9" s="18">
        <v>49238583.579999998</v>
      </c>
      <c r="E9" s="30">
        <v>55555786.439999998</v>
      </c>
      <c r="F9" s="30">
        <v>60585855.220000006</v>
      </c>
      <c r="G9" s="30">
        <v>124824622.3</v>
      </c>
      <c r="H9" s="30">
        <v>197962784.41</v>
      </c>
      <c r="I9" s="30">
        <v>96826856.74000001</v>
      </c>
      <c r="J9" s="30">
        <v>89251957.510000005</v>
      </c>
      <c r="K9" s="30"/>
      <c r="L9" s="30"/>
      <c r="M9" s="30"/>
      <c r="N9" s="30"/>
      <c r="O9" s="30"/>
      <c r="P9" s="30">
        <f t="shared" si="1"/>
        <v>674246446.20000005</v>
      </c>
    </row>
    <row r="10" spans="1:16" ht="15" customHeight="1">
      <c r="A10" s="9" t="s">
        <v>7</v>
      </c>
      <c r="B10" s="16">
        <v>7772834</v>
      </c>
      <c r="C10" s="18">
        <v>0</v>
      </c>
      <c r="D10" s="25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f t="shared" si="1"/>
        <v>0</v>
      </c>
    </row>
    <row r="11" spans="1:16" ht="15" customHeight="1">
      <c r="A11" s="9" t="s">
        <v>8</v>
      </c>
      <c r="B11" s="16">
        <v>16067978</v>
      </c>
      <c r="C11" s="18">
        <v>200000</v>
      </c>
      <c r="D11" s="25">
        <v>0</v>
      </c>
      <c r="E11" s="30"/>
      <c r="F11" s="30">
        <v>65000</v>
      </c>
      <c r="G11" s="30">
        <v>25000</v>
      </c>
      <c r="H11" s="30"/>
      <c r="I11" s="30">
        <v>25000</v>
      </c>
      <c r="J11" s="30"/>
      <c r="K11" s="30"/>
      <c r="L11" s="30"/>
      <c r="M11" s="30"/>
      <c r="N11" s="30"/>
      <c r="O11" s="30"/>
      <c r="P11" s="30">
        <f t="shared" si="1"/>
        <v>115000</v>
      </c>
    </row>
    <row r="12" spans="1:16" ht="15" customHeight="1">
      <c r="A12" s="9" t="s">
        <v>9</v>
      </c>
      <c r="B12" s="16">
        <v>15775023620</v>
      </c>
      <c r="C12" s="18">
        <v>1046130207.8</v>
      </c>
      <c r="D12" s="18">
        <v>1270541411.6300001</v>
      </c>
      <c r="E12" s="30">
        <v>1462039413.5699999</v>
      </c>
      <c r="F12" s="30">
        <v>1365125627.96</v>
      </c>
      <c r="G12" s="30">
        <v>1393940614.99</v>
      </c>
      <c r="H12" s="30">
        <v>1438987400.5999999</v>
      </c>
      <c r="I12" s="30">
        <v>1706079791.8900001</v>
      </c>
      <c r="J12" s="30">
        <v>1641589520.3199997</v>
      </c>
      <c r="K12" s="30"/>
      <c r="L12" s="30"/>
      <c r="M12" s="30"/>
      <c r="N12" s="30"/>
      <c r="O12" s="30"/>
      <c r="P12" s="30">
        <f t="shared" si="1"/>
        <v>10278303780.959999</v>
      </c>
    </row>
    <row r="13" spans="1:16" ht="15" customHeight="1">
      <c r="A13" s="8" t="s">
        <v>10</v>
      </c>
      <c r="B13" s="17">
        <f>SUM(B14:B22)</f>
        <v>38417827541</v>
      </c>
      <c r="C13" s="17">
        <f>SUM(C14:C22)</f>
        <v>-3793241058.8699999</v>
      </c>
      <c r="D13" s="17">
        <f>SUM(D14:D22)</f>
        <v>1584791916.5599999</v>
      </c>
      <c r="E13" s="17">
        <f t="shared" ref="E13:O13" si="2">SUM(E14:E22)</f>
        <v>2468745820.0500002</v>
      </c>
      <c r="F13" s="17">
        <f t="shared" si="2"/>
        <v>2667894130.6999998</v>
      </c>
      <c r="G13" s="17">
        <f t="shared" si="2"/>
        <v>1887827012.9399998</v>
      </c>
      <c r="H13" s="17">
        <f t="shared" si="2"/>
        <v>1963449252.6900001</v>
      </c>
      <c r="I13" s="17">
        <f t="shared" si="2"/>
        <v>3795879584.5200005</v>
      </c>
      <c r="J13" s="17">
        <f t="shared" si="2"/>
        <v>2700687342.1400003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1"/>
        <v>17069275059.600002</v>
      </c>
    </row>
    <row r="14" spans="1:16" ht="15" customHeight="1">
      <c r="A14" s="9" t="s">
        <v>11</v>
      </c>
      <c r="B14" s="16">
        <v>3396631842</v>
      </c>
      <c r="C14" s="16">
        <v>-1721581749.78</v>
      </c>
      <c r="D14" s="16">
        <v>77647061.599999994</v>
      </c>
      <c r="E14" s="19">
        <v>123982583.81</v>
      </c>
      <c r="F14" s="19">
        <v>157660091.68000001</v>
      </c>
      <c r="G14" s="19">
        <v>199127332.5</v>
      </c>
      <c r="H14" s="19">
        <v>203581177.82000002</v>
      </c>
      <c r="I14" s="19">
        <v>171021309.25</v>
      </c>
      <c r="J14" s="19">
        <v>208856248.72999999</v>
      </c>
      <c r="K14" s="19"/>
      <c r="L14" s="19"/>
      <c r="M14" s="19"/>
      <c r="N14" s="19"/>
      <c r="O14" s="19"/>
      <c r="P14" s="19">
        <f t="shared" si="1"/>
        <v>1141875805.3900001</v>
      </c>
    </row>
    <row r="15" spans="1:16" ht="15" customHeight="1">
      <c r="A15" s="9" t="s">
        <v>12</v>
      </c>
      <c r="B15" s="16">
        <v>1396387259</v>
      </c>
      <c r="C15" s="16">
        <v>-359203467.64999998</v>
      </c>
      <c r="D15" s="36">
        <v>0</v>
      </c>
      <c r="E15" s="13">
        <v>23946603.829999998</v>
      </c>
      <c r="F15" s="19">
        <v>11665734.289999999</v>
      </c>
      <c r="G15" s="19">
        <v>18468650.16</v>
      </c>
      <c r="H15" s="19">
        <v>35303150.549999997</v>
      </c>
      <c r="I15" s="19">
        <v>3795046.94</v>
      </c>
      <c r="J15" s="19">
        <v>7216987.1699999999</v>
      </c>
      <c r="K15" s="19"/>
      <c r="L15" s="19"/>
      <c r="M15" s="19"/>
      <c r="N15" s="19"/>
      <c r="O15" s="19"/>
      <c r="P15" s="19">
        <f t="shared" si="1"/>
        <v>100396172.94</v>
      </c>
    </row>
    <row r="16" spans="1:16" ht="15" customHeight="1">
      <c r="A16" s="9" t="s">
        <v>13</v>
      </c>
      <c r="B16" s="16">
        <v>1307645268</v>
      </c>
      <c r="C16" s="16">
        <v>-908117003.60000002</v>
      </c>
      <c r="D16" s="16">
        <v>1223640</v>
      </c>
      <c r="E16" s="13">
        <v>3117212.12</v>
      </c>
      <c r="F16" s="19">
        <v>4124097.34</v>
      </c>
      <c r="G16" s="19">
        <v>2357410</v>
      </c>
      <c r="H16" s="19">
        <v>28075791.100000001</v>
      </c>
      <c r="I16" s="19">
        <v>62184659.07</v>
      </c>
      <c r="J16" s="19">
        <v>8428249.9100000001</v>
      </c>
      <c r="K16" s="19"/>
      <c r="L16" s="19"/>
      <c r="M16" s="19"/>
      <c r="N16" s="19"/>
      <c r="O16" s="19"/>
      <c r="P16" s="19">
        <f t="shared" si="1"/>
        <v>109511059.53999999</v>
      </c>
    </row>
    <row r="17" spans="1:16" ht="15" customHeight="1">
      <c r="A17" s="9" t="s">
        <v>14</v>
      </c>
      <c r="B17" s="16">
        <v>671545698</v>
      </c>
      <c r="C17" s="16">
        <v>-292777471.89999998</v>
      </c>
      <c r="D17" s="16">
        <v>137700</v>
      </c>
      <c r="E17" s="19">
        <v>517470.04</v>
      </c>
      <c r="F17" s="19">
        <v>1367400</v>
      </c>
      <c r="G17" s="19">
        <v>933150</v>
      </c>
      <c r="H17" s="19">
        <v>184455</v>
      </c>
      <c r="I17" s="19">
        <v>819953.62</v>
      </c>
      <c r="J17" s="19">
        <v>672473.1</v>
      </c>
      <c r="K17" s="19"/>
      <c r="L17" s="19"/>
      <c r="M17" s="19"/>
      <c r="N17" s="19"/>
      <c r="O17" s="19"/>
      <c r="P17" s="19">
        <f t="shared" si="1"/>
        <v>4632601.76</v>
      </c>
    </row>
    <row r="18" spans="1:16" ht="15" customHeight="1">
      <c r="A18" s="9" t="s">
        <v>15</v>
      </c>
      <c r="B18" s="16">
        <v>801031118</v>
      </c>
      <c r="C18" s="16">
        <v>887038620.22000003</v>
      </c>
      <c r="D18" s="16">
        <v>9229033.7200000007</v>
      </c>
      <c r="E18" s="19">
        <v>35414256.270000003</v>
      </c>
      <c r="F18" s="19">
        <v>141527334.30000001</v>
      </c>
      <c r="G18" s="19">
        <v>80137439.719999999</v>
      </c>
      <c r="H18" s="19">
        <v>397040188.32000005</v>
      </c>
      <c r="I18" s="19">
        <v>211109897.80000001</v>
      </c>
      <c r="J18" s="19">
        <v>54748103.469999999</v>
      </c>
      <c r="K18" s="19"/>
      <c r="L18" s="19"/>
      <c r="M18" s="19"/>
      <c r="N18" s="19"/>
      <c r="O18" s="19"/>
      <c r="P18" s="19">
        <f t="shared" si="1"/>
        <v>929206253.60000014</v>
      </c>
    </row>
    <row r="19" spans="1:16" ht="15" customHeight="1">
      <c r="A19" s="9" t="s">
        <v>16</v>
      </c>
      <c r="B19" s="16">
        <v>578418808</v>
      </c>
      <c r="C19" s="16">
        <v>28432822.309999999</v>
      </c>
      <c r="D19" s="16">
        <v>17558728.870000001</v>
      </c>
      <c r="E19" s="19">
        <v>11339162.859999999</v>
      </c>
      <c r="F19" s="19">
        <v>25850475.32</v>
      </c>
      <c r="G19" s="19">
        <v>10579588.440000001</v>
      </c>
      <c r="H19" s="19">
        <v>47441869.879999995</v>
      </c>
      <c r="I19" s="19">
        <v>67552738.400000006</v>
      </c>
      <c r="J19" s="19">
        <v>107887256.64000002</v>
      </c>
      <c r="K19" s="19"/>
      <c r="L19" s="19"/>
      <c r="M19" s="19"/>
      <c r="N19" s="19"/>
      <c r="O19" s="19"/>
      <c r="P19" s="19">
        <f t="shared" si="1"/>
        <v>288209820.40999997</v>
      </c>
    </row>
    <row r="20" spans="1:16" ht="30">
      <c r="A20" s="9" t="s">
        <v>17</v>
      </c>
      <c r="B20" s="16">
        <v>401063252</v>
      </c>
      <c r="C20" s="16">
        <v>-75048710.599999994</v>
      </c>
      <c r="D20" s="16">
        <v>956920.24</v>
      </c>
      <c r="E20" s="19">
        <v>12606810.07</v>
      </c>
      <c r="F20" s="19">
        <v>2635324.17</v>
      </c>
      <c r="G20" s="19">
        <v>4405260.3</v>
      </c>
      <c r="H20" s="19">
        <v>10780693.299999999</v>
      </c>
      <c r="I20" s="19">
        <v>5112779.3600000003</v>
      </c>
      <c r="J20" s="19">
        <v>1837209.8</v>
      </c>
      <c r="K20" s="19"/>
      <c r="L20" s="19"/>
      <c r="M20" s="19"/>
      <c r="N20" s="19"/>
      <c r="O20" s="19"/>
      <c r="P20" s="19">
        <f t="shared" si="1"/>
        <v>38334997.239999995</v>
      </c>
    </row>
    <row r="21" spans="1:16" ht="15" customHeight="1">
      <c r="A21" s="9" t="s">
        <v>18</v>
      </c>
      <c r="B21" s="16">
        <v>4134205751</v>
      </c>
      <c r="C21" s="16">
        <v>-785770602.39999998</v>
      </c>
      <c r="D21" s="16">
        <v>21482841.390000001</v>
      </c>
      <c r="E21" s="19">
        <v>36032258.060000002</v>
      </c>
      <c r="F21" s="19">
        <v>175220203.39000002</v>
      </c>
      <c r="G21" s="19">
        <v>44413165.700000003</v>
      </c>
      <c r="H21" s="19">
        <v>99431540.320000008</v>
      </c>
      <c r="I21" s="19">
        <v>503908393.61000001</v>
      </c>
      <c r="J21" s="19">
        <v>55062597.939999998</v>
      </c>
      <c r="K21" s="19"/>
      <c r="L21" s="19"/>
      <c r="M21" s="19"/>
      <c r="N21" s="19"/>
      <c r="O21" s="19"/>
      <c r="P21" s="19">
        <f t="shared" si="1"/>
        <v>935551000.41000009</v>
      </c>
    </row>
    <row r="22" spans="1:16" ht="15" customHeight="1">
      <c r="A22" s="9" t="s">
        <v>19</v>
      </c>
      <c r="B22" s="16">
        <v>25730898545</v>
      </c>
      <c r="C22" s="16">
        <v>-566213495.47000003</v>
      </c>
      <c r="D22" s="16">
        <v>1456555990.74</v>
      </c>
      <c r="E22" s="19">
        <v>2221789462.9900002</v>
      </c>
      <c r="F22" s="19">
        <v>2147843470.21</v>
      </c>
      <c r="G22" s="19">
        <v>1527405016.1199999</v>
      </c>
      <c r="H22" s="19">
        <v>1141610386.4000001</v>
      </c>
      <c r="I22" s="19">
        <v>2770374806.4700003</v>
      </c>
      <c r="J22" s="19">
        <v>2255978215.3800001</v>
      </c>
      <c r="K22" s="19"/>
      <c r="L22" s="19"/>
      <c r="M22" s="19"/>
      <c r="N22" s="19"/>
      <c r="O22" s="19"/>
      <c r="P22" s="19">
        <f t="shared" si="1"/>
        <v>13521557348.310001</v>
      </c>
    </row>
    <row r="23" spans="1:16" ht="15" customHeight="1">
      <c r="A23" s="8" t="s">
        <v>20</v>
      </c>
      <c r="B23" s="17">
        <f>SUM(B24:B32)</f>
        <v>8339234221</v>
      </c>
      <c r="C23" s="17">
        <f>SUM(C24:C32)</f>
        <v>2879916757.1999998</v>
      </c>
      <c r="D23" s="17">
        <f>SUM(D24:D32)</f>
        <v>814252990.78999996</v>
      </c>
      <c r="E23" s="17">
        <f t="shared" ref="E23:O23" si="3">SUM(E24:E32)</f>
        <v>1174446763.5400002</v>
      </c>
      <c r="F23" s="17">
        <f t="shared" si="3"/>
        <v>659133288.45000005</v>
      </c>
      <c r="G23" s="17">
        <f t="shared" si="3"/>
        <v>199709174.36000001</v>
      </c>
      <c r="H23" s="17">
        <f t="shared" si="3"/>
        <v>613646125.60000002</v>
      </c>
      <c r="I23" s="17">
        <f t="shared" si="3"/>
        <v>207804174.75999999</v>
      </c>
      <c r="J23" s="17">
        <f t="shared" si="3"/>
        <v>224290633.00999999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1"/>
        <v>3893283150.5100002</v>
      </c>
    </row>
    <row r="24" spans="1:16" ht="15" customHeight="1">
      <c r="A24" s="9" t="s">
        <v>21</v>
      </c>
      <c r="B24" s="16">
        <v>1391004094</v>
      </c>
      <c r="C24" s="16">
        <v>-77062102.739999995</v>
      </c>
      <c r="D24" s="42">
        <v>1278399.8999999999</v>
      </c>
      <c r="E24" s="54">
        <v>8497341.8300000001</v>
      </c>
      <c r="F24" s="35">
        <v>41489130.219999999</v>
      </c>
      <c r="G24" s="19">
        <v>35346934.810000002</v>
      </c>
      <c r="H24" s="19">
        <v>41924668.810000002</v>
      </c>
      <c r="I24" s="19">
        <v>31833142.699999999</v>
      </c>
      <c r="J24" s="19">
        <v>20402480.979999997</v>
      </c>
      <c r="K24" s="19"/>
      <c r="L24" s="19"/>
      <c r="M24" s="19"/>
      <c r="N24" s="19"/>
      <c r="O24" s="25"/>
      <c r="P24" s="19">
        <f t="shared" si="1"/>
        <v>180772099.25</v>
      </c>
    </row>
    <row r="25" spans="1:16" ht="15" customHeight="1">
      <c r="A25" s="9" t="s">
        <v>22</v>
      </c>
      <c r="B25" s="16">
        <v>1026395166</v>
      </c>
      <c r="C25" s="16">
        <v>17691234.419999994</v>
      </c>
      <c r="D25" s="16">
        <v>3142014.09</v>
      </c>
      <c r="E25" s="35">
        <v>3839649.69</v>
      </c>
      <c r="F25" s="35">
        <v>17473850.879999999</v>
      </c>
      <c r="G25" s="19">
        <v>29849746.620000001</v>
      </c>
      <c r="H25" s="19">
        <v>22649845.18</v>
      </c>
      <c r="I25" s="19">
        <v>70199065.349999994</v>
      </c>
      <c r="J25" s="19">
        <v>28360682.560000002</v>
      </c>
      <c r="K25" s="19"/>
      <c r="L25" s="19"/>
      <c r="M25" s="19"/>
      <c r="N25" s="19"/>
      <c r="O25" s="19"/>
      <c r="P25" s="19">
        <f t="shared" si="1"/>
        <v>175514854.37</v>
      </c>
    </row>
    <row r="26" spans="1:16" ht="15" customHeight="1">
      <c r="A26" s="9" t="s">
        <v>23</v>
      </c>
      <c r="B26" s="16">
        <v>3530703333</v>
      </c>
      <c r="C26" s="16">
        <v>2384153982.2000003</v>
      </c>
      <c r="D26" s="42">
        <v>809832576.79999995</v>
      </c>
      <c r="E26" s="54">
        <v>1117435166.4200001</v>
      </c>
      <c r="F26" s="35">
        <v>488758073.62</v>
      </c>
      <c r="G26" s="19">
        <v>84403456.290000007</v>
      </c>
      <c r="H26" s="19">
        <v>2629571.59</v>
      </c>
      <c r="I26" s="19">
        <v>1581495.83</v>
      </c>
      <c r="J26" s="19">
        <v>8243293.25</v>
      </c>
      <c r="K26" s="19"/>
      <c r="L26" s="19"/>
      <c r="M26" s="19"/>
      <c r="N26" s="19"/>
      <c r="O26" s="19"/>
      <c r="P26" s="19">
        <f t="shared" si="1"/>
        <v>2512883633.8000002</v>
      </c>
    </row>
    <row r="27" spans="1:16" ht="15" customHeight="1">
      <c r="A27" s="9" t="s">
        <v>24</v>
      </c>
      <c r="B27" s="16">
        <v>27455092</v>
      </c>
      <c r="C27" s="16">
        <v>27484908.609999999</v>
      </c>
      <c r="D27" s="43">
        <v>0</v>
      </c>
      <c r="E27" s="35">
        <v>794235.7</v>
      </c>
      <c r="F27" s="35">
        <v>3710710</v>
      </c>
      <c r="G27" s="19">
        <v>59122.96</v>
      </c>
      <c r="H27" s="19">
        <v>563186.32999999996</v>
      </c>
      <c r="I27" s="19">
        <v>72178.8</v>
      </c>
      <c r="J27" s="19"/>
      <c r="K27" s="19"/>
      <c r="L27" s="19"/>
      <c r="M27" s="19"/>
      <c r="N27" s="19"/>
      <c r="O27" s="19"/>
      <c r="P27" s="19">
        <f t="shared" si="1"/>
        <v>5199433.79</v>
      </c>
    </row>
    <row r="28" spans="1:16" ht="15" customHeight="1">
      <c r="A28" s="9" t="s">
        <v>25</v>
      </c>
      <c r="B28" s="16">
        <v>52536753</v>
      </c>
      <c r="C28" s="16">
        <v>20674762.190000001</v>
      </c>
      <c r="D28" s="43">
        <v>0</v>
      </c>
      <c r="E28" s="54">
        <v>403217.8</v>
      </c>
      <c r="F28" s="35">
        <v>1166153.6399999999</v>
      </c>
      <c r="G28" s="19">
        <v>357105.82</v>
      </c>
      <c r="H28" s="19">
        <v>1242439.78</v>
      </c>
      <c r="I28" s="19">
        <v>7968225.879999999</v>
      </c>
      <c r="J28" s="19">
        <v>-19909.78</v>
      </c>
      <c r="K28" s="19"/>
      <c r="L28" s="19"/>
      <c r="M28" s="19"/>
      <c r="N28" s="19"/>
      <c r="O28" s="19"/>
      <c r="P28" s="19">
        <f t="shared" si="1"/>
        <v>11117233.139999999</v>
      </c>
    </row>
    <row r="29" spans="1:16" ht="15" customHeight="1">
      <c r="A29" s="9" t="s">
        <v>26</v>
      </c>
      <c r="B29" s="16">
        <v>56987330</v>
      </c>
      <c r="C29" s="16">
        <v>-7284262.7599999988</v>
      </c>
      <c r="D29" s="43">
        <v>0</v>
      </c>
      <c r="E29" s="43"/>
      <c r="F29" s="35">
        <v>3662648.46</v>
      </c>
      <c r="G29" s="19">
        <v>1491378.3399999999</v>
      </c>
      <c r="H29" s="19">
        <v>1480410.4300000002</v>
      </c>
      <c r="I29" s="19">
        <v>1591395.53</v>
      </c>
      <c r="J29" s="19">
        <v>282377.46000000002</v>
      </c>
      <c r="K29" s="19"/>
      <c r="L29" s="19"/>
      <c r="M29" s="19"/>
      <c r="N29" s="19"/>
      <c r="O29" s="19"/>
      <c r="P29" s="19">
        <f t="shared" si="1"/>
        <v>8508210.2200000007</v>
      </c>
    </row>
    <row r="30" spans="1:16" ht="30">
      <c r="A30" s="9" t="s">
        <v>27</v>
      </c>
      <c r="B30" s="16">
        <v>412647186</v>
      </c>
      <c r="C30" s="16">
        <v>77702178.580000013</v>
      </c>
      <c r="D30" s="43">
        <v>0</v>
      </c>
      <c r="E30" s="19">
        <v>12454862.18</v>
      </c>
      <c r="F30" s="35">
        <v>23557414.739999998</v>
      </c>
      <c r="G30" s="19">
        <v>36429559.950000003</v>
      </c>
      <c r="H30" s="19">
        <v>7144887.6600000001</v>
      </c>
      <c r="I30" s="19">
        <v>40737688.670000002</v>
      </c>
      <c r="J30" s="19">
        <v>11304060.669999998</v>
      </c>
      <c r="K30" s="19"/>
      <c r="L30" s="19"/>
      <c r="M30" s="19"/>
      <c r="N30" s="19"/>
      <c r="O30" s="19"/>
      <c r="P30" s="19">
        <f t="shared" si="1"/>
        <v>131628473.87</v>
      </c>
    </row>
    <row r="31" spans="1:16" ht="30">
      <c r="A31" s="9" t="s">
        <v>83</v>
      </c>
      <c r="B31" s="30">
        <v>0</v>
      </c>
      <c r="C31" s="30">
        <v>0</v>
      </c>
      <c r="D31" s="24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si="1"/>
        <v>0</v>
      </c>
    </row>
    <row r="32" spans="1:16" ht="15" customHeight="1">
      <c r="A32" s="9" t="s">
        <v>28</v>
      </c>
      <c r="B32" s="16">
        <v>1841505267</v>
      </c>
      <c r="C32" s="16">
        <v>436556056.70000005</v>
      </c>
      <c r="D32" s="24">
        <v>0</v>
      </c>
      <c r="E32" s="19">
        <v>31022289.920000002</v>
      </c>
      <c r="F32" s="19">
        <v>79315306.890000015</v>
      </c>
      <c r="G32" s="19">
        <v>11771869.57</v>
      </c>
      <c r="H32" s="19">
        <v>536011115.82000005</v>
      </c>
      <c r="I32" s="19">
        <v>53820982</v>
      </c>
      <c r="J32" s="19">
        <v>155717647.87</v>
      </c>
      <c r="K32" s="19"/>
      <c r="L32" s="19"/>
      <c r="M32" s="19"/>
      <c r="N32" s="19"/>
      <c r="O32" s="19"/>
      <c r="P32" s="19">
        <f t="shared" si="1"/>
        <v>867659212.07000005</v>
      </c>
    </row>
    <row r="33" spans="1:16" ht="15" customHeight="1">
      <c r="A33" s="8" t="s">
        <v>29</v>
      </c>
      <c r="B33" s="17">
        <f>SUM(B34:B41)</f>
        <v>26581929386</v>
      </c>
      <c r="C33" s="17">
        <f>SUM(C34:C41)</f>
        <v>-100299454.08</v>
      </c>
      <c r="D33" s="17">
        <f t="shared" ref="D33:O33" si="4">SUM(D34:D41)</f>
        <v>1116866003.8499999</v>
      </c>
      <c r="E33" s="17">
        <f t="shared" si="4"/>
        <v>1399869541.3</v>
      </c>
      <c r="F33" s="17">
        <f t="shared" si="4"/>
        <v>1765510611.3800001</v>
      </c>
      <c r="G33" s="17">
        <f t="shared" si="4"/>
        <v>4364959801.0999994</v>
      </c>
      <c r="H33" s="17">
        <f t="shared" si="4"/>
        <v>1835506427.5800002</v>
      </c>
      <c r="I33" s="17">
        <f t="shared" si="4"/>
        <v>1716054460.51</v>
      </c>
      <c r="J33" s="17">
        <f t="shared" si="4"/>
        <v>2029043096.2800002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1"/>
        <v>14227809942</v>
      </c>
    </row>
    <row r="34" spans="1:16" ht="15" customHeight="1">
      <c r="A34" s="9" t="s">
        <v>30</v>
      </c>
      <c r="B34" s="16">
        <v>19364202726</v>
      </c>
      <c r="C34" s="16">
        <v>-243868926</v>
      </c>
      <c r="D34" s="16">
        <v>1116866003.8499999</v>
      </c>
      <c r="E34" s="19">
        <v>1356792943.8499999</v>
      </c>
      <c r="F34" s="19">
        <v>1438851783.5599999</v>
      </c>
      <c r="G34" s="19">
        <v>1419936356.01</v>
      </c>
      <c r="H34" s="19">
        <v>1338705962.1300001</v>
      </c>
      <c r="I34" s="19">
        <v>1373412972.54</v>
      </c>
      <c r="J34" s="19">
        <v>1313154316.0300002</v>
      </c>
      <c r="K34" s="19"/>
      <c r="L34" s="19"/>
      <c r="M34" s="19"/>
      <c r="N34" s="19"/>
      <c r="O34" s="19"/>
      <c r="P34" s="19">
        <f t="shared" si="1"/>
        <v>9357720337.9699993</v>
      </c>
    </row>
    <row r="35" spans="1:16" ht="30">
      <c r="A35" s="9" t="s">
        <v>73</v>
      </c>
      <c r="B35" s="36">
        <v>0</v>
      </c>
      <c r="C35" s="36">
        <v>0</v>
      </c>
      <c r="D35" s="36"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1"/>
        <v>0</v>
      </c>
    </row>
    <row r="36" spans="1:16" ht="30">
      <c r="A36" s="9" t="s">
        <v>74</v>
      </c>
      <c r="B36" s="36">
        <v>0</v>
      </c>
      <c r="C36" s="36">
        <v>0</v>
      </c>
      <c r="D36" s="36"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si="1"/>
        <v>0</v>
      </c>
    </row>
    <row r="37" spans="1:16" ht="30">
      <c r="A37" s="9" t="s">
        <v>75</v>
      </c>
      <c r="B37" s="36">
        <v>0</v>
      </c>
      <c r="C37" s="36">
        <v>0</v>
      </c>
      <c r="D37" s="36">
        <v>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1"/>
        <v>0</v>
      </c>
    </row>
    <row r="38" spans="1:16" ht="30">
      <c r="A38" s="9" t="s">
        <v>76</v>
      </c>
      <c r="B38" s="36">
        <v>0</v>
      </c>
      <c r="C38" s="36">
        <v>0</v>
      </c>
      <c r="D38" s="36"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1"/>
        <v>0</v>
      </c>
    </row>
    <row r="39" spans="1:16" ht="15" customHeight="1">
      <c r="A39" s="9" t="s">
        <v>77</v>
      </c>
      <c r="B39" s="36">
        <v>0</v>
      </c>
      <c r="C39" s="36">
        <v>0</v>
      </c>
      <c r="D39" s="36">
        <v>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1"/>
        <v>0</v>
      </c>
    </row>
    <row r="40" spans="1:16" ht="15" customHeight="1">
      <c r="A40" s="9" t="s">
        <v>31</v>
      </c>
      <c r="B40" s="16">
        <v>20736306</v>
      </c>
      <c r="C40" s="16">
        <v>125406214</v>
      </c>
      <c r="D40" s="36">
        <v>0</v>
      </c>
      <c r="E40" s="19">
        <v>4724748.2</v>
      </c>
      <c r="F40" s="55">
        <v>91151253.890000001</v>
      </c>
      <c r="G40" s="19">
        <v>39400993.600000001</v>
      </c>
      <c r="H40" s="19">
        <v>3930219.2</v>
      </c>
      <c r="I40" s="30"/>
      <c r="J40" s="30">
        <v>3960217.73</v>
      </c>
      <c r="K40" s="19"/>
      <c r="L40" s="19"/>
      <c r="M40" s="30"/>
      <c r="N40" s="30"/>
      <c r="O40" s="30"/>
      <c r="P40" s="19">
        <f t="shared" si="1"/>
        <v>143167432.61999997</v>
      </c>
    </row>
    <row r="41" spans="1:16" ht="30">
      <c r="A41" s="9" t="s">
        <v>32</v>
      </c>
      <c r="B41" s="16">
        <v>7196990354</v>
      </c>
      <c r="C41" s="16">
        <v>18163257.920000002</v>
      </c>
      <c r="D41" s="36">
        <v>0</v>
      </c>
      <c r="E41" s="19">
        <v>38351849.25</v>
      </c>
      <c r="F41" s="19">
        <v>235507573.93000001</v>
      </c>
      <c r="G41" s="19">
        <v>2905622451.4899998</v>
      </c>
      <c r="H41" s="19">
        <v>492870246.25</v>
      </c>
      <c r="I41" s="19">
        <v>342641487.97000003</v>
      </c>
      <c r="J41" s="19">
        <v>711928562.51999998</v>
      </c>
      <c r="K41" s="19"/>
      <c r="L41" s="19"/>
      <c r="M41" s="19"/>
      <c r="N41" s="19"/>
      <c r="O41" s="19"/>
      <c r="P41" s="19">
        <f t="shared" si="1"/>
        <v>4726922171.4099998</v>
      </c>
    </row>
    <row r="42" spans="1:16" ht="15" customHeight="1">
      <c r="A42" s="8" t="s">
        <v>33</v>
      </c>
      <c r="B42" s="41">
        <v>0</v>
      </c>
      <c r="C42" s="41">
        <v>0</v>
      </c>
      <c r="D42" s="41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 t="shared" si="1"/>
        <v>0</v>
      </c>
    </row>
    <row r="43" spans="1:16">
      <c r="A43" s="9" t="s">
        <v>34</v>
      </c>
      <c r="B43" s="36">
        <v>0</v>
      </c>
      <c r="C43" s="36">
        <v>0</v>
      </c>
      <c r="D43" s="36"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1"/>
        <v>0</v>
      </c>
    </row>
    <row r="44" spans="1:16" ht="30">
      <c r="A44" s="9" t="s">
        <v>78</v>
      </c>
      <c r="B44" s="36">
        <v>0</v>
      </c>
      <c r="C44" s="36">
        <v>0</v>
      </c>
      <c r="D44" s="36">
        <v>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1"/>
        <v>0</v>
      </c>
    </row>
    <row r="45" spans="1:16" ht="30">
      <c r="A45" s="9" t="s">
        <v>79</v>
      </c>
      <c r="B45" s="36">
        <v>0</v>
      </c>
      <c r="C45" s="36">
        <v>0</v>
      </c>
      <c r="D45" s="36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1"/>
        <v>0</v>
      </c>
    </row>
    <row r="46" spans="1:16" ht="30">
      <c r="A46" s="9" t="s">
        <v>80</v>
      </c>
      <c r="B46" s="36">
        <v>0</v>
      </c>
      <c r="C46" s="36">
        <v>0</v>
      </c>
      <c r="D46" s="36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1"/>
        <v>0</v>
      </c>
    </row>
    <row r="47" spans="1:16" ht="30">
      <c r="A47" s="9" t="s">
        <v>81</v>
      </c>
      <c r="B47" s="36">
        <v>0</v>
      </c>
      <c r="C47" s="36">
        <v>0</v>
      </c>
      <c r="D47" s="36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f t="shared" si="1"/>
        <v>0</v>
      </c>
    </row>
    <row r="48" spans="1:16">
      <c r="A48" s="9" t="s">
        <v>82</v>
      </c>
      <c r="B48" s="36">
        <v>0</v>
      </c>
      <c r="C48" s="36">
        <v>0</v>
      </c>
      <c r="D48" s="36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f t="shared" si="1"/>
        <v>0</v>
      </c>
    </row>
    <row r="49" spans="1:16" ht="30">
      <c r="A49" s="9" t="s">
        <v>35</v>
      </c>
      <c r="B49" s="36">
        <v>0</v>
      </c>
      <c r="C49" s="36">
        <v>0</v>
      </c>
      <c r="D49" s="36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 t="shared" si="1"/>
        <v>0</v>
      </c>
    </row>
    <row r="50" spans="1:16" ht="15" customHeight="1">
      <c r="A50" s="8" t="s">
        <v>36</v>
      </c>
      <c r="B50" s="17">
        <f>SUM(B51:B59)</f>
        <v>14171810774</v>
      </c>
      <c r="C50" s="17">
        <f>SUM(C51:C59)</f>
        <v>-1800354879.2200003</v>
      </c>
      <c r="D50" s="48">
        <f>SUM(D51:D59)</f>
        <v>816210821.52999997</v>
      </c>
      <c r="E50" s="48">
        <f t="shared" ref="E50:N50" si="5">SUM(E51:E59)</f>
        <v>1235448998.6099999</v>
      </c>
      <c r="F50" s="48">
        <f t="shared" si="5"/>
        <v>1833256031.8400002</v>
      </c>
      <c r="G50" s="48">
        <f t="shared" si="5"/>
        <v>549768416.31000006</v>
      </c>
      <c r="H50" s="48">
        <f t="shared" si="5"/>
        <v>334333053.63999999</v>
      </c>
      <c r="I50" s="48">
        <f t="shared" si="5"/>
        <v>438033906.54000008</v>
      </c>
      <c r="J50" s="48">
        <f t="shared" si="5"/>
        <v>329617118.12</v>
      </c>
      <c r="K50" s="48">
        <f t="shared" si="5"/>
        <v>0</v>
      </c>
      <c r="L50" s="48">
        <f t="shared" si="5"/>
        <v>0</v>
      </c>
      <c r="M50" s="48">
        <f t="shared" si="5"/>
        <v>0</v>
      </c>
      <c r="N50" s="48">
        <f t="shared" si="5"/>
        <v>0</v>
      </c>
      <c r="O50" s="48">
        <f>SUM(O51:O59)</f>
        <v>0</v>
      </c>
      <c r="P50" s="17">
        <f t="shared" si="1"/>
        <v>5536668346.5900002</v>
      </c>
    </row>
    <row r="51" spans="1:16" ht="15" customHeight="1">
      <c r="A51" s="9" t="s">
        <v>37</v>
      </c>
      <c r="B51" s="16">
        <v>11785466619</v>
      </c>
      <c r="C51" s="16">
        <v>-2329920959.0600004</v>
      </c>
      <c r="D51" s="42">
        <v>816210821.52999997</v>
      </c>
      <c r="E51" s="42">
        <v>1229618138.6099999</v>
      </c>
      <c r="F51" s="16">
        <v>1816222272.3600001</v>
      </c>
      <c r="G51" s="16">
        <v>533860318.61000001</v>
      </c>
      <c r="H51" s="16">
        <v>304194800.99000001</v>
      </c>
      <c r="I51" s="16">
        <v>357719433.47000003</v>
      </c>
      <c r="J51" s="16">
        <v>319033089.68000001</v>
      </c>
      <c r="K51" s="16"/>
      <c r="L51" s="16"/>
      <c r="M51" s="16"/>
      <c r="N51" s="16"/>
      <c r="O51" s="42"/>
      <c r="P51" s="16">
        <f t="shared" si="1"/>
        <v>5376858875.25</v>
      </c>
    </row>
    <row r="52" spans="1:16" ht="15" customHeight="1">
      <c r="A52" s="9" t="s">
        <v>38</v>
      </c>
      <c r="B52" s="16">
        <v>892724343</v>
      </c>
      <c r="C52" s="16">
        <v>166066659.40000004</v>
      </c>
      <c r="D52" s="36">
        <v>0</v>
      </c>
      <c r="E52" s="36"/>
      <c r="F52" s="16"/>
      <c r="G52" s="16">
        <v>10123892.08</v>
      </c>
      <c r="H52" s="16">
        <v>9814390.75</v>
      </c>
      <c r="I52" s="30">
        <v>1110313.5</v>
      </c>
      <c r="J52" s="30">
        <v>357661.78</v>
      </c>
      <c r="K52" s="16"/>
      <c r="L52" s="16"/>
      <c r="M52" s="16"/>
      <c r="N52" s="16"/>
      <c r="O52" s="42"/>
      <c r="P52" s="16">
        <f t="shared" si="1"/>
        <v>21406258.109999999</v>
      </c>
    </row>
    <row r="53" spans="1:16" ht="15" customHeight="1">
      <c r="A53" s="9" t="s">
        <v>39</v>
      </c>
      <c r="B53" s="16">
        <v>175741517</v>
      </c>
      <c r="C53" s="16">
        <v>141979917.69999999</v>
      </c>
      <c r="D53" s="36">
        <v>0</v>
      </c>
      <c r="E53" s="36"/>
      <c r="F53" s="16">
        <v>1524334.1</v>
      </c>
      <c r="G53" s="16">
        <v>330193.21999999997</v>
      </c>
      <c r="H53" s="16">
        <v>2490492.33</v>
      </c>
      <c r="I53" s="30"/>
      <c r="J53" s="30"/>
      <c r="K53" s="16"/>
      <c r="L53" s="36"/>
      <c r="M53" s="16"/>
      <c r="N53" s="36"/>
      <c r="O53" s="42"/>
      <c r="P53" s="16">
        <f t="shared" si="1"/>
        <v>4345019.6500000004</v>
      </c>
    </row>
    <row r="54" spans="1:16" ht="30">
      <c r="A54" s="9" t="s">
        <v>40</v>
      </c>
      <c r="B54" s="16">
        <v>206645647</v>
      </c>
      <c r="C54" s="16">
        <v>-5784314.5199999996</v>
      </c>
      <c r="D54" s="36">
        <v>0</v>
      </c>
      <c r="E54" s="36"/>
      <c r="F54" s="16">
        <v>252933</v>
      </c>
      <c r="G54" s="36"/>
      <c r="H54" s="36">
        <v>2351904.5500000003</v>
      </c>
      <c r="I54" s="30">
        <v>5225599.32</v>
      </c>
      <c r="J54" s="30"/>
      <c r="K54" s="16"/>
      <c r="L54" s="16"/>
      <c r="M54" s="16"/>
      <c r="N54" s="16"/>
      <c r="O54" s="42"/>
      <c r="P54" s="16">
        <f t="shared" si="1"/>
        <v>7830436.870000001</v>
      </c>
    </row>
    <row r="55" spans="1:16" ht="15" customHeight="1">
      <c r="A55" s="9" t="s">
        <v>41</v>
      </c>
      <c r="B55" s="16">
        <v>320981432</v>
      </c>
      <c r="C55" s="16">
        <v>224521728.84</v>
      </c>
      <c r="D55" s="36">
        <v>0</v>
      </c>
      <c r="E55" s="13">
        <v>126260</v>
      </c>
      <c r="F55" s="16">
        <v>5471302.6799999997</v>
      </c>
      <c r="G55" s="16">
        <v>5339697.4000000004</v>
      </c>
      <c r="H55" s="16">
        <v>5149603</v>
      </c>
      <c r="I55" s="16">
        <v>3844735.0500000003</v>
      </c>
      <c r="J55" s="16">
        <v>2583449.36</v>
      </c>
      <c r="K55" s="16"/>
      <c r="L55" s="16"/>
      <c r="M55" s="16"/>
      <c r="N55" s="16"/>
      <c r="O55" s="42"/>
      <c r="P55" s="16">
        <f t="shared" si="1"/>
        <v>22515047.489999998</v>
      </c>
    </row>
    <row r="56" spans="1:16" ht="15" customHeight="1">
      <c r="A56" s="9" t="s">
        <v>42</v>
      </c>
      <c r="B56" s="16">
        <v>105720958</v>
      </c>
      <c r="C56" s="16">
        <v>41290300.079999998</v>
      </c>
      <c r="D56" s="36">
        <v>0</v>
      </c>
      <c r="E56" s="42">
        <v>182900</v>
      </c>
      <c r="F56" s="16">
        <v>2986544.35</v>
      </c>
      <c r="G56" s="16">
        <v>13275</v>
      </c>
      <c r="H56" s="16">
        <v>39174.82</v>
      </c>
      <c r="I56" s="16">
        <v>4304352.92</v>
      </c>
      <c r="J56" s="16">
        <v>238950</v>
      </c>
      <c r="K56" s="16"/>
      <c r="L56" s="16"/>
      <c r="M56" s="36"/>
      <c r="N56" s="16"/>
      <c r="O56" s="42"/>
      <c r="P56" s="16">
        <f t="shared" si="1"/>
        <v>7765197.0899999999</v>
      </c>
    </row>
    <row r="57" spans="1:16" ht="15" customHeight="1">
      <c r="A57" s="9" t="s">
        <v>84</v>
      </c>
      <c r="B57" s="36">
        <v>0</v>
      </c>
      <c r="C57" s="36">
        <v>0</v>
      </c>
      <c r="D57" s="36">
        <v>0</v>
      </c>
      <c r="E57" s="36"/>
      <c r="F57" s="16"/>
      <c r="G57" s="16"/>
      <c r="H57" s="16"/>
      <c r="I57" s="16"/>
      <c r="J57" s="36"/>
      <c r="K57" s="36"/>
      <c r="L57" s="36"/>
      <c r="M57" s="36"/>
      <c r="N57" s="36"/>
      <c r="O57" s="42"/>
      <c r="P57" s="16">
        <f t="shared" si="1"/>
        <v>0</v>
      </c>
    </row>
    <row r="58" spans="1:16" ht="15" customHeight="1">
      <c r="A58" s="9" t="s">
        <v>43</v>
      </c>
      <c r="B58" s="16">
        <v>568201885</v>
      </c>
      <c r="C58" s="16">
        <v>-249549678.08000001</v>
      </c>
      <c r="D58" s="36">
        <v>0</v>
      </c>
      <c r="E58" s="36"/>
      <c r="F58" s="16">
        <v>605935.15</v>
      </c>
      <c r="G58" s="16"/>
      <c r="H58" s="16"/>
      <c r="I58" s="16"/>
      <c r="J58" s="36"/>
      <c r="K58" s="36"/>
      <c r="L58" s="16"/>
      <c r="M58" s="36"/>
      <c r="N58" s="36"/>
      <c r="O58" s="42"/>
      <c r="P58" s="16">
        <f t="shared" si="1"/>
        <v>605935.15</v>
      </c>
    </row>
    <row r="59" spans="1:16" ht="30">
      <c r="A59" s="9" t="s">
        <v>44</v>
      </c>
      <c r="B59" s="16">
        <v>116328373</v>
      </c>
      <c r="C59" s="16">
        <v>211041466.41999999</v>
      </c>
      <c r="D59" s="36">
        <v>0</v>
      </c>
      <c r="E59" s="42">
        <v>5521700</v>
      </c>
      <c r="F59" s="16">
        <v>6192710.2000000002</v>
      </c>
      <c r="G59" s="16">
        <v>101040</v>
      </c>
      <c r="H59" s="16">
        <v>10292687.199999999</v>
      </c>
      <c r="I59" s="16">
        <v>65829472.280000001</v>
      </c>
      <c r="J59" s="16">
        <v>7403967.2999999998</v>
      </c>
      <c r="K59" s="16"/>
      <c r="L59" s="16"/>
      <c r="M59" s="16"/>
      <c r="N59" s="16"/>
      <c r="O59" s="42"/>
      <c r="P59" s="16">
        <f t="shared" si="1"/>
        <v>95341576.980000004</v>
      </c>
    </row>
    <row r="60" spans="1:16" ht="15" customHeight="1">
      <c r="A60" s="8" t="s">
        <v>45</v>
      </c>
      <c r="B60" s="17">
        <f>SUM(B61:B62)</f>
        <v>13095248378</v>
      </c>
      <c r="C60" s="17">
        <f>SUM(C61:C75)</f>
        <v>2611327372.5299997</v>
      </c>
      <c r="D60" s="17">
        <f t="shared" ref="D60:O60" si="6">SUM(D61:D62)</f>
        <v>31749565.5</v>
      </c>
      <c r="E60" s="17">
        <f t="shared" si="6"/>
        <v>552345308.66999996</v>
      </c>
      <c r="F60" s="17">
        <f t="shared" si="6"/>
        <v>535600510.75999999</v>
      </c>
      <c r="G60" s="17">
        <f t="shared" si="6"/>
        <v>311972460.63999999</v>
      </c>
      <c r="H60" s="17">
        <f t="shared" si="6"/>
        <v>487181181.10000002</v>
      </c>
      <c r="I60" s="17">
        <f t="shared" si="6"/>
        <v>308003289.76999998</v>
      </c>
      <c r="J60" s="17">
        <f t="shared" si="6"/>
        <v>407098442.87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1"/>
        <v>2633950759.3099995</v>
      </c>
    </row>
    <row r="61" spans="1:16" ht="15" customHeight="1">
      <c r="A61" s="9" t="s">
        <v>46</v>
      </c>
      <c r="B61" s="16">
        <v>13093748378</v>
      </c>
      <c r="C61" s="16">
        <v>2611240872.5299997</v>
      </c>
      <c r="D61" s="42">
        <v>31749565.5</v>
      </c>
      <c r="E61" s="13">
        <v>552345308.66999996</v>
      </c>
      <c r="F61" s="19">
        <v>535600510.75999999</v>
      </c>
      <c r="G61" s="19">
        <v>311972460.63999999</v>
      </c>
      <c r="H61" s="19">
        <v>487181181.10000002</v>
      </c>
      <c r="I61" s="19">
        <v>308003289.76999998</v>
      </c>
      <c r="J61" s="19">
        <v>407098442.87</v>
      </c>
      <c r="K61" s="19"/>
      <c r="L61" s="19"/>
      <c r="M61" s="19"/>
      <c r="N61" s="19"/>
      <c r="O61" s="19"/>
      <c r="P61" s="19">
        <f t="shared" si="1"/>
        <v>2633950759.3099995</v>
      </c>
    </row>
    <row r="62" spans="1:16" ht="15" customHeight="1">
      <c r="A62" s="9" t="s">
        <v>47</v>
      </c>
      <c r="B62" s="16">
        <v>1500000</v>
      </c>
      <c r="C62" s="42">
        <v>0</v>
      </c>
      <c r="D62" s="40">
        <v>0</v>
      </c>
      <c r="E62" s="37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f t="shared" si="1"/>
        <v>0</v>
      </c>
    </row>
    <row r="63" spans="1:16" ht="15" customHeight="1">
      <c r="A63" s="9" t="s">
        <v>72</v>
      </c>
      <c r="B63" s="40">
        <v>0</v>
      </c>
      <c r="C63" s="56">
        <v>86500</v>
      </c>
      <c r="D63" s="40">
        <v>0</v>
      </c>
      <c r="E63" s="37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f t="shared" si="1"/>
        <v>0</v>
      </c>
    </row>
    <row r="64" spans="1:16" ht="30">
      <c r="A64" s="9" t="s">
        <v>60</v>
      </c>
      <c r="B64" s="40">
        <v>0</v>
      </c>
      <c r="C64" s="40">
        <v>0</v>
      </c>
      <c r="D64" s="40">
        <v>0</v>
      </c>
      <c r="E64" s="37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si="1"/>
        <v>0</v>
      </c>
    </row>
    <row r="65" spans="1:16" ht="30">
      <c r="A65" s="8" t="s">
        <v>61</v>
      </c>
      <c r="B65" s="39">
        <v>0</v>
      </c>
      <c r="C65" s="39">
        <v>0</v>
      </c>
      <c r="D65" s="39">
        <v>0</v>
      </c>
      <c r="E65" s="3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f t="shared" si="1"/>
        <v>0</v>
      </c>
    </row>
    <row r="66" spans="1:16" ht="15" customHeight="1">
      <c r="A66" s="9" t="s">
        <v>62</v>
      </c>
      <c r="B66" s="40">
        <v>0</v>
      </c>
      <c r="C66" s="40">
        <v>0</v>
      </c>
      <c r="D66" s="40">
        <v>0</v>
      </c>
      <c r="E66" s="37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1"/>
        <v>0</v>
      </c>
    </row>
    <row r="67" spans="1:16" ht="30">
      <c r="A67" s="9" t="s">
        <v>63</v>
      </c>
      <c r="B67" s="40">
        <v>0</v>
      </c>
      <c r="C67" s="40">
        <v>0</v>
      </c>
      <c r="D67" s="40">
        <v>0</v>
      </c>
      <c r="E67" s="3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1"/>
        <v>0</v>
      </c>
    </row>
    <row r="68" spans="1:16" ht="15" customHeight="1">
      <c r="A68" s="9" t="s">
        <v>64</v>
      </c>
      <c r="B68" s="40">
        <v>0</v>
      </c>
      <c r="C68" s="40">
        <v>0</v>
      </c>
      <c r="D68" s="40">
        <v>0</v>
      </c>
      <c r="E68" s="3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>
        <f t="shared" si="1"/>
        <v>0</v>
      </c>
    </row>
    <row r="69" spans="1:16" ht="15" customHeight="1">
      <c r="A69" s="9" t="s">
        <v>65</v>
      </c>
      <c r="B69" s="40">
        <v>0</v>
      </c>
      <c r="C69" s="40">
        <v>0</v>
      </c>
      <c r="D69" s="40">
        <v>0</v>
      </c>
      <c r="E69" s="3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f t="shared" si="1"/>
        <v>0</v>
      </c>
    </row>
    <row r="70" spans="1:16" ht="15" customHeight="1">
      <c r="A70" s="9" t="s">
        <v>66</v>
      </c>
      <c r="B70" s="40">
        <v>0</v>
      </c>
      <c r="C70" s="40">
        <v>0</v>
      </c>
      <c r="D70" s="40">
        <v>0</v>
      </c>
      <c r="E70" s="37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f t="shared" si="1"/>
        <v>0</v>
      </c>
    </row>
    <row r="71" spans="1:16" ht="15" customHeight="1">
      <c r="A71" s="8" t="s">
        <v>67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f t="shared" si="1"/>
        <v>0</v>
      </c>
    </row>
    <row r="72" spans="1:16" ht="15" customHeight="1">
      <c r="A72" s="9" t="s">
        <v>68</v>
      </c>
      <c r="B72" s="30">
        <v>0</v>
      </c>
      <c r="C72" s="30">
        <v>0</v>
      </c>
      <c r="D72" s="30">
        <v>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>
        <f t="shared" ref="P72:P89" si="7">SUM(D72:O72)</f>
        <v>0</v>
      </c>
    </row>
    <row r="73" spans="1:16" ht="15" customHeight="1">
      <c r="A73" s="9" t="s">
        <v>69</v>
      </c>
      <c r="B73" s="30">
        <v>0</v>
      </c>
      <c r="C73" s="30">
        <v>0</v>
      </c>
      <c r="D73" s="30">
        <v>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 t="shared" si="7"/>
        <v>0</v>
      </c>
    </row>
    <row r="74" spans="1:16" ht="15" customHeight="1">
      <c r="A74" s="9" t="s">
        <v>70</v>
      </c>
      <c r="B74" s="30">
        <v>0</v>
      </c>
      <c r="C74" s="30">
        <v>0</v>
      </c>
      <c r="D74" s="30">
        <v>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>
        <f t="shared" si="7"/>
        <v>0</v>
      </c>
    </row>
    <row r="75" spans="1:16" ht="30">
      <c r="A75" s="9" t="s">
        <v>71</v>
      </c>
      <c r="B75" s="30">
        <v>0</v>
      </c>
      <c r="C75" s="30">
        <v>0</v>
      </c>
      <c r="D75" s="30">
        <v>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f t="shared" si="7"/>
        <v>0</v>
      </c>
    </row>
    <row r="76" spans="1:16">
      <c r="A76" s="4" t="s">
        <v>2</v>
      </c>
      <c r="B76" s="20">
        <f t="shared" ref="B76:N76" si="8">+B60+B50+B33+B23+B13+B7</f>
        <v>231147700000</v>
      </c>
      <c r="C76" s="20">
        <f>+C60+C50+C33+C23+C13+C7</f>
        <v>-7.152557373046875E-7</v>
      </c>
      <c r="D76" s="20">
        <f t="shared" si="8"/>
        <v>13227252204.529999</v>
      </c>
      <c r="E76" s="20">
        <f t="shared" si="8"/>
        <v>17468589862.879997</v>
      </c>
      <c r="F76" s="20">
        <f t="shared" si="8"/>
        <v>17141656392.189999</v>
      </c>
      <c r="G76" s="20">
        <f t="shared" si="8"/>
        <v>17114276409.779999</v>
      </c>
      <c r="H76" s="20">
        <f t="shared" si="8"/>
        <v>15420927054.360001</v>
      </c>
      <c r="I76" s="20">
        <f t="shared" si="8"/>
        <v>18502219130.869999</v>
      </c>
      <c r="J76" s="20">
        <f t="shared" si="8"/>
        <v>17339564990.829998</v>
      </c>
      <c r="K76" s="20">
        <f t="shared" si="8"/>
        <v>0</v>
      </c>
      <c r="L76" s="20">
        <f t="shared" si="8"/>
        <v>0</v>
      </c>
      <c r="M76" s="20">
        <f t="shared" si="8"/>
        <v>0</v>
      </c>
      <c r="N76" s="20">
        <f t="shared" si="8"/>
        <v>0</v>
      </c>
      <c r="O76" s="20">
        <f>+O60+O50+O33+O23+O13+O7</f>
        <v>0</v>
      </c>
      <c r="P76" s="20">
        <f t="shared" si="7"/>
        <v>116214486045.43999</v>
      </c>
    </row>
    <row r="77" spans="1:16">
      <c r="D77" s="34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26">
        <f t="shared" si="7"/>
        <v>0</v>
      </c>
    </row>
    <row r="78" spans="1:16">
      <c r="A78" s="3" t="s">
        <v>48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46">
        <v>0</v>
      </c>
      <c r="P78" s="31">
        <f t="shared" si="7"/>
        <v>0</v>
      </c>
    </row>
    <row r="79" spans="1:16">
      <c r="A79" s="5" t="s">
        <v>49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6">
        <v>0</v>
      </c>
      <c r="P79" s="31">
        <f t="shared" si="7"/>
        <v>0</v>
      </c>
    </row>
    <row r="80" spans="1:16">
      <c r="A80" s="10" t="s">
        <v>50</v>
      </c>
      <c r="B80" s="30">
        <v>0</v>
      </c>
      <c r="C80" s="30">
        <v>0</v>
      </c>
      <c r="D80" s="30">
        <v>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>
        <f t="shared" si="7"/>
        <v>0</v>
      </c>
    </row>
    <row r="81" spans="1:16">
      <c r="A81" s="10" t="s">
        <v>51</v>
      </c>
      <c r="B81" s="30">
        <v>0</v>
      </c>
      <c r="C81" s="30">
        <v>0</v>
      </c>
      <c r="D81" s="30">
        <v>0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f t="shared" si="7"/>
        <v>0</v>
      </c>
    </row>
    <row r="82" spans="1:16">
      <c r="A82" s="5" t="s">
        <v>52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46">
        <v>0</v>
      </c>
      <c r="P82" s="31">
        <f t="shared" si="7"/>
        <v>0</v>
      </c>
    </row>
    <row r="83" spans="1:16">
      <c r="A83" s="10" t="s">
        <v>53</v>
      </c>
      <c r="B83" s="30">
        <v>0</v>
      </c>
      <c r="C83" s="30">
        <v>0</v>
      </c>
      <c r="D83" s="30"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f t="shared" si="7"/>
        <v>0</v>
      </c>
    </row>
    <row r="84" spans="1:16">
      <c r="A84" s="10" t="s">
        <v>54</v>
      </c>
      <c r="B84" s="30">
        <v>0</v>
      </c>
      <c r="C84" s="30">
        <v>0</v>
      </c>
      <c r="D84" s="30">
        <v>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f t="shared" si="7"/>
        <v>0</v>
      </c>
    </row>
    <row r="85" spans="1:16">
      <c r="A85" s="5" t="s">
        <v>55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6">
        <v>0</v>
      </c>
      <c r="P85" s="31">
        <f t="shared" si="7"/>
        <v>0</v>
      </c>
    </row>
    <row r="86" spans="1:16">
      <c r="A86" s="10" t="s">
        <v>56</v>
      </c>
      <c r="B86" s="30">
        <v>0</v>
      </c>
      <c r="C86" s="30">
        <v>0</v>
      </c>
      <c r="D86" s="30"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>
        <f t="shared" si="7"/>
        <v>0</v>
      </c>
    </row>
    <row r="87" spans="1:16">
      <c r="A87" s="4" t="s">
        <v>57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f t="shared" si="7"/>
        <v>0</v>
      </c>
    </row>
    <row r="88" spans="1:16">
      <c r="D88" s="34"/>
      <c r="E88" s="26"/>
      <c r="F88" s="26"/>
      <c r="G88" s="26"/>
      <c r="H88" s="26"/>
      <c r="I88" s="26"/>
      <c r="J88" s="26"/>
      <c r="K88" s="26"/>
      <c r="L88" s="26"/>
      <c r="M88" s="26"/>
      <c r="N88" s="26"/>
      <c r="P88" s="26"/>
    </row>
    <row r="89" spans="1:16" ht="15.75">
      <c r="A89" s="6" t="s">
        <v>58</v>
      </c>
      <c r="B89" s="33">
        <f t="shared" ref="B89:N89" si="9">+B76+B87</f>
        <v>231147700000</v>
      </c>
      <c r="C89" s="33">
        <f t="shared" si="9"/>
        <v>-7.152557373046875E-7</v>
      </c>
      <c r="D89" s="33">
        <f t="shared" si="9"/>
        <v>13227252204.529999</v>
      </c>
      <c r="E89" s="33">
        <f t="shared" si="9"/>
        <v>17468589862.879997</v>
      </c>
      <c r="F89" s="33">
        <f t="shared" si="9"/>
        <v>17141656392.189999</v>
      </c>
      <c r="G89" s="33">
        <f t="shared" si="9"/>
        <v>17114276409.779999</v>
      </c>
      <c r="H89" s="33">
        <f t="shared" si="9"/>
        <v>15420927054.360001</v>
      </c>
      <c r="I89" s="33">
        <f t="shared" si="9"/>
        <v>18502219130.869999</v>
      </c>
      <c r="J89" s="33">
        <f t="shared" si="9"/>
        <v>17339564990.829998</v>
      </c>
      <c r="K89" s="33">
        <f t="shared" si="9"/>
        <v>0</v>
      </c>
      <c r="L89" s="33">
        <f t="shared" si="9"/>
        <v>0</v>
      </c>
      <c r="M89" s="33">
        <f t="shared" si="9"/>
        <v>0</v>
      </c>
      <c r="N89" s="33">
        <f t="shared" si="9"/>
        <v>0</v>
      </c>
      <c r="O89" s="33">
        <f>+O76+O87</f>
        <v>0</v>
      </c>
      <c r="P89" s="33">
        <f t="shared" si="7"/>
        <v>116214486045.43999</v>
      </c>
    </row>
    <row r="90" spans="1:16">
      <c r="A90" s="57"/>
      <c r="B90" s="57"/>
      <c r="C90" s="57"/>
      <c r="D90" s="57"/>
      <c r="E90" s="57"/>
      <c r="O90" s="49"/>
      <c r="P90" s="13"/>
    </row>
    <row r="91" spans="1:16">
      <c r="A91" s="21" t="s">
        <v>86</v>
      </c>
      <c r="B91" s="15"/>
      <c r="C91" s="50"/>
      <c r="D91" s="22"/>
      <c r="E91" s="15"/>
      <c r="N91" s="13"/>
    </row>
    <row r="92" spans="1:16">
      <c r="A92" t="s">
        <v>88</v>
      </c>
      <c r="B92" s="15"/>
      <c r="C92" s="50"/>
      <c r="D92" s="22"/>
      <c r="E92" s="15"/>
      <c r="N92" s="47"/>
    </row>
    <row r="93" spans="1:16">
      <c r="A93" s="21" t="s">
        <v>87</v>
      </c>
      <c r="B93" s="15"/>
      <c r="C93" s="15"/>
      <c r="D93" s="22"/>
      <c r="E93" s="15"/>
    </row>
    <row r="94" spans="1:16">
      <c r="A94" t="s">
        <v>89</v>
      </c>
      <c r="B94" s="15"/>
      <c r="C94" s="15"/>
      <c r="D94" s="22"/>
      <c r="E94" s="15"/>
    </row>
    <row r="95" spans="1:16">
      <c r="A95" s="21" t="s">
        <v>90</v>
      </c>
      <c r="B95" s="15"/>
      <c r="C95" s="15"/>
      <c r="D95" s="22"/>
      <c r="E95" s="15"/>
    </row>
    <row r="96" spans="1:16" ht="44.25" customHeight="1">
      <c r="A96" s="58" t="s">
        <v>91</v>
      </c>
      <c r="B96" s="58"/>
      <c r="C96" s="58"/>
      <c r="D96" s="58"/>
      <c r="E96" s="58"/>
      <c r="F96" s="58"/>
    </row>
    <row r="97" spans="1:5">
      <c r="A97" s="15"/>
      <c r="B97" s="15"/>
      <c r="C97" s="15"/>
      <c r="D97" s="22"/>
      <c r="E97" s="15"/>
    </row>
    <row r="98" spans="1:5" ht="18" customHeight="1">
      <c r="A98" s="11" t="s">
        <v>59</v>
      </c>
      <c r="B98" s="11"/>
      <c r="C98" s="11"/>
      <c r="D98" s="11"/>
      <c r="E98" s="13"/>
    </row>
    <row r="99" spans="1:5">
      <c r="A99" s="12" t="s">
        <v>106</v>
      </c>
      <c r="B99" s="12"/>
      <c r="C99" s="12"/>
      <c r="D99" s="12"/>
      <c r="E99" s="14"/>
    </row>
    <row r="113" spans="4:4">
      <c r="D113" s="13"/>
    </row>
    <row r="114" spans="4:4">
      <c r="D114" s="53"/>
    </row>
    <row r="115" spans="4:4">
      <c r="D115" s="53"/>
    </row>
    <row r="116" spans="4:4">
      <c r="D116" s="53"/>
    </row>
    <row r="117" spans="4:4">
      <c r="D117" s="53"/>
    </row>
    <row r="118" spans="4:4">
      <c r="D118" s="53"/>
    </row>
    <row r="119" spans="4:4">
      <c r="D119" s="53"/>
    </row>
    <row r="120" spans="4:4">
      <c r="D120" s="53"/>
    </row>
    <row r="121" spans="4:4">
      <c r="D121" s="53"/>
    </row>
    <row r="122" spans="4:4">
      <c r="D122" s="53"/>
    </row>
    <row r="123" spans="4:4">
      <c r="D123" s="53"/>
    </row>
    <row r="124" spans="4:4">
      <c r="D124" s="53"/>
    </row>
    <row r="125" spans="4:4">
      <c r="D125" s="53"/>
    </row>
    <row r="126" spans="4:4">
      <c r="D126" s="53"/>
    </row>
    <row r="127" spans="4:4">
      <c r="D127" s="53"/>
    </row>
    <row r="128" spans="4:4">
      <c r="D128" s="53"/>
    </row>
    <row r="129" spans="4:4">
      <c r="D129" s="53"/>
    </row>
    <row r="130" spans="4:4">
      <c r="D130" s="53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ignoredErrors>
    <ignoredError sqref="P8:P33 B60 D50 P89 P34:P87 B33:O33 D6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I18"/>
  <sheetViews>
    <sheetView workbookViewId="0">
      <selection activeCell="I18" sqref="I18"/>
    </sheetView>
  </sheetViews>
  <sheetFormatPr baseColWidth="10" defaultRowHeight="15"/>
  <cols>
    <col min="8" max="9" width="18.140625" bestFit="1" customWidth="1"/>
  </cols>
  <sheetData>
    <row r="16" spans="8:9">
      <c r="H16" s="51">
        <f>'Ejecución gasto marzo Capitul'!E89</f>
        <v>17468589862.879997</v>
      </c>
      <c r="I16" s="51">
        <f>'Ejecución gasto marzo Capitul'!P89</f>
        <v>116214486045.43999</v>
      </c>
    </row>
    <row r="17" spans="8:9">
      <c r="H17" s="51">
        <f>I17</f>
        <v>231147700000</v>
      </c>
      <c r="I17" s="51">
        <f>'Ejecución gasto marzo Capitul'!B89</f>
        <v>231147700000</v>
      </c>
    </row>
    <row r="18" spans="8:9">
      <c r="H18" s="52">
        <f>H16/H17</f>
        <v>7.5573280040770463E-2</v>
      </c>
      <c r="I18" s="52">
        <f>I16/I17</f>
        <v>0.50277154410552205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http://purl.org/dc/elements/1.1/"/>
    <ds:schemaRef ds:uri="http://schemas.microsoft.com/office/2006/metadata/properties"/>
    <ds:schemaRef ds:uri="6c0f8f09-1889-4044-a4f7-4542b1ae657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f454071-f228-4dda-b004-431287ab1e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marzo Capitul</vt:lpstr>
      <vt:lpstr>Hoja1</vt:lpstr>
      <vt:lpstr>'Ejecución gasto marzo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2022-07-01T14:05:55Z</cp:lastPrinted>
  <dcterms:created xsi:type="dcterms:W3CDTF">2019-05-15T16:05:40Z</dcterms:created>
  <dcterms:modified xsi:type="dcterms:W3CDTF">2022-08-01T15:29:45Z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