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fidelina.gonzalez\OneDrive - Ministerio de Educación de la República Dominicana\Escritorio\informes y cronograma de entrega\EJECUCION MENSUAL\2023\"/>
    </mc:Choice>
  </mc:AlternateContent>
  <xr:revisionPtr revIDLastSave="0" documentId="13_ncr:1_{E23147CB-11FA-4475-B041-380B431CD7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ón de gasto UE 0001" sheetId="1" r:id="rId1"/>
  </sheets>
  <definedNames>
    <definedName name="_xlnm.Print_Area" localSheetId="0">'Ejecución de gasto UE 0001'!$A$1:$P$101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4" i="1" l="1"/>
  <c r="E84" i="1"/>
  <c r="F84" i="1"/>
  <c r="G84" i="1"/>
  <c r="H84" i="1"/>
  <c r="I84" i="1"/>
  <c r="J84" i="1"/>
  <c r="K84" i="1"/>
  <c r="L84" i="1"/>
  <c r="M84" i="1"/>
  <c r="N84" i="1"/>
  <c r="O84" i="1"/>
  <c r="C84" i="1"/>
  <c r="B31" i="1" l="1"/>
  <c r="N40" i="1" l="1"/>
  <c r="C40" i="1" l="1"/>
  <c r="J22" i="1" l="1"/>
  <c r="P59" i="1" l="1"/>
  <c r="P60" i="1"/>
  <c r="P61" i="1"/>
  <c r="P50" i="1"/>
  <c r="P51" i="1"/>
  <c r="P52" i="1"/>
  <c r="P53" i="1"/>
  <c r="P54" i="1"/>
  <c r="P55" i="1"/>
  <c r="P56" i="1"/>
  <c r="P33" i="1"/>
  <c r="P34" i="1"/>
  <c r="P35" i="1"/>
  <c r="P36" i="1"/>
  <c r="P37" i="1"/>
  <c r="P38" i="1"/>
  <c r="P39" i="1"/>
  <c r="P24" i="1"/>
  <c r="P25" i="1"/>
  <c r="P26" i="1"/>
  <c r="P27" i="1"/>
  <c r="P28" i="1"/>
  <c r="P29" i="1"/>
  <c r="P14" i="1"/>
  <c r="P15" i="1"/>
  <c r="P16" i="1"/>
  <c r="P17" i="1"/>
  <c r="P18" i="1"/>
  <c r="P19" i="1"/>
  <c r="P20" i="1"/>
  <c r="P21" i="1"/>
  <c r="P9" i="1"/>
  <c r="P10" i="1"/>
  <c r="M57" i="1" l="1"/>
  <c r="N57" i="1"/>
  <c r="O57" i="1"/>
  <c r="M48" i="1"/>
  <c r="N48" i="1"/>
  <c r="O48" i="1"/>
  <c r="M31" i="1"/>
  <c r="M7" i="1"/>
  <c r="M12" i="1"/>
  <c r="M22" i="1"/>
  <c r="M73" i="1" l="1"/>
  <c r="M86" i="1" s="1"/>
  <c r="C57" i="1"/>
  <c r="C48" i="1"/>
  <c r="C31" i="1"/>
  <c r="C22" i="1"/>
  <c r="C12" i="1"/>
  <c r="C7" i="1"/>
  <c r="O31" i="1"/>
  <c r="O22" i="1"/>
  <c r="O12" i="1"/>
  <c r="O7" i="1"/>
  <c r="O73" i="1" l="1"/>
  <c r="C73" i="1"/>
  <c r="C86" i="1" s="1"/>
  <c r="O86" i="1"/>
  <c r="N31" i="1"/>
  <c r="N7" i="1"/>
  <c r="N22" i="1"/>
  <c r="N12" i="1"/>
  <c r="N73" i="1" l="1"/>
  <c r="N86" i="1" s="1"/>
  <c r="P85" i="1"/>
  <c r="P83" i="1"/>
  <c r="P81" i="1"/>
  <c r="P80" i="1"/>
  <c r="P78" i="1"/>
  <c r="P77" i="1"/>
  <c r="P74" i="1"/>
  <c r="P72" i="1"/>
  <c r="P71" i="1"/>
  <c r="P70" i="1"/>
  <c r="P69" i="1"/>
  <c r="P67" i="1"/>
  <c r="P66" i="1"/>
  <c r="P65" i="1"/>
  <c r="P64" i="1"/>
  <c r="P63" i="1"/>
  <c r="P58" i="1"/>
  <c r="P49" i="1"/>
  <c r="P47" i="1"/>
  <c r="P46" i="1"/>
  <c r="P45" i="1"/>
  <c r="P44" i="1"/>
  <c r="P43" i="1"/>
  <c r="P42" i="1"/>
  <c r="P41" i="1"/>
  <c r="P32" i="1"/>
  <c r="P23" i="1"/>
  <c r="P13" i="1"/>
  <c r="P11" i="1"/>
  <c r="P8" i="1"/>
  <c r="K82" i="1"/>
  <c r="J82" i="1"/>
  <c r="I82" i="1"/>
  <c r="H82" i="1"/>
  <c r="G82" i="1"/>
  <c r="F82" i="1"/>
  <c r="E82" i="1"/>
  <c r="D82" i="1"/>
  <c r="L79" i="1"/>
  <c r="L75" i="1" s="1"/>
  <c r="K79" i="1"/>
  <c r="J79" i="1"/>
  <c r="I79" i="1"/>
  <c r="H79" i="1"/>
  <c r="G79" i="1"/>
  <c r="F79" i="1"/>
  <c r="E79" i="1"/>
  <c r="D79" i="1"/>
  <c r="K76" i="1"/>
  <c r="J76" i="1"/>
  <c r="I76" i="1"/>
  <c r="H76" i="1"/>
  <c r="G76" i="1"/>
  <c r="F76" i="1"/>
  <c r="E76" i="1"/>
  <c r="D76" i="1"/>
  <c r="J68" i="1"/>
  <c r="I68" i="1"/>
  <c r="H68" i="1"/>
  <c r="G68" i="1"/>
  <c r="F68" i="1"/>
  <c r="E68" i="1"/>
  <c r="D68" i="1"/>
  <c r="J62" i="1"/>
  <c r="I62" i="1"/>
  <c r="H62" i="1"/>
  <c r="G62" i="1"/>
  <c r="F62" i="1"/>
  <c r="E62" i="1"/>
  <c r="D62" i="1"/>
  <c r="L57" i="1"/>
  <c r="K57" i="1"/>
  <c r="J57" i="1"/>
  <c r="I57" i="1"/>
  <c r="H57" i="1"/>
  <c r="G57" i="1"/>
  <c r="F57" i="1"/>
  <c r="E57" i="1"/>
  <c r="D57" i="1"/>
  <c r="L48" i="1"/>
  <c r="K48" i="1"/>
  <c r="J48" i="1"/>
  <c r="I48" i="1"/>
  <c r="H48" i="1"/>
  <c r="G48" i="1"/>
  <c r="F48" i="1"/>
  <c r="E48" i="1"/>
  <c r="D48" i="1"/>
  <c r="L40" i="1"/>
  <c r="K40" i="1"/>
  <c r="J40" i="1"/>
  <c r="I40" i="1"/>
  <c r="H40" i="1"/>
  <c r="G40" i="1"/>
  <c r="F40" i="1"/>
  <c r="E40" i="1"/>
  <c r="D40" i="1"/>
  <c r="L31" i="1"/>
  <c r="K31" i="1"/>
  <c r="J31" i="1"/>
  <c r="I31" i="1"/>
  <c r="H31" i="1"/>
  <c r="G31" i="1"/>
  <c r="F31" i="1"/>
  <c r="E31" i="1"/>
  <c r="D31" i="1"/>
  <c r="K22" i="1"/>
  <c r="I22" i="1"/>
  <c r="H22" i="1"/>
  <c r="G22" i="1"/>
  <c r="F22" i="1"/>
  <c r="E22" i="1"/>
  <c r="D22" i="1"/>
  <c r="L12" i="1"/>
  <c r="K12" i="1"/>
  <c r="J12" i="1"/>
  <c r="I12" i="1"/>
  <c r="H12" i="1"/>
  <c r="G12" i="1"/>
  <c r="F12" i="1"/>
  <c r="E12" i="1"/>
  <c r="D12" i="1"/>
  <c r="L7" i="1"/>
  <c r="K7" i="1"/>
  <c r="J7" i="1"/>
  <c r="I7" i="1"/>
  <c r="H7" i="1"/>
  <c r="G7" i="1"/>
  <c r="F7" i="1"/>
  <c r="E7" i="1"/>
  <c r="D7" i="1"/>
  <c r="H73" i="1" l="1"/>
  <c r="G73" i="1"/>
  <c r="J73" i="1"/>
  <c r="D73" i="1"/>
  <c r="K73" i="1"/>
  <c r="D75" i="1"/>
  <c r="D86" i="1" s="1"/>
  <c r="K75" i="1"/>
  <c r="I73" i="1"/>
  <c r="E73" i="1"/>
  <c r="F73" i="1"/>
  <c r="F75" i="1"/>
  <c r="J75" i="1"/>
  <c r="H75" i="1"/>
  <c r="P62" i="1"/>
  <c r="P82" i="1"/>
  <c r="P68" i="1"/>
  <c r="P57" i="1"/>
  <c r="G75" i="1"/>
  <c r="I75" i="1"/>
  <c r="E75" i="1"/>
  <c r="P79" i="1"/>
  <c r="P76" i="1"/>
  <c r="P48" i="1"/>
  <c r="P40" i="1"/>
  <c r="P31" i="1"/>
  <c r="P7" i="1"/>
  <c r="P12" i="1"/>
  <c r="F86" i="1" l="1"/>
  <c r="J86" i="1"/>
  <c r="H86" i="1"/>
  <c r="I86" i="1"/>
  <c r="P84" i="1"/>
  <c r="G86" i="1"/>
  <c r="E86" i="1"/>
  <c r="P75" i="1"/>
  <c r="K86" i="1"/>
  <c r="B12" i="1" l="1"/>
  <c r="B22" i="1"/>
  <c r="B48" i="1"/>
  <c r="B7" i="1" l="1"/>
  <c r="B57" i="1"/>
  <c r="B68" i="1" l="1"/>
  <c r="B62" i="1"/>
  <c r="B82" i="1" l="1"/>
  <c r="B79" i="1"/>
  <c r="B76" i="1"/>
  <c r="B75" i="1" l="1"/>
  <c r="B84" i="1" l="1"/>
  <c r="B40" i="1"/>
  <c r="B73" i="1" s="1"/>
  <c r="B86" i="1" l="1"/>
  <c r="P30" i="1"/>
  <c r="L22" i="1"/>
  <c r="P22" i="1" l="1"/>
  <c r="P73" i="1" s="1"/>
  <c r="L73" i="1"/>
  <c r="L86" i="1" s="1"/>
  <c r="P86" i="1" s="1"/>
</calcChain>
</file>

<file path=xl/sharedStrings.xml><?xml version="1.0" encoding="utf-8"?>
<sst xmlns="http://schemas.openxmlformats.org/spreadsheetml/2006/main" count="108" uniqueCount="106">
  <si>
    <t>Ministerio de  Educación</t>
  </si>
  <si>
    <t>Detalle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</si>
  <si>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</si>
  <si>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</si>
  <si>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</si>
  <si>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</si>
  <si>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</si>
  <si>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</si>
  <si>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</si>
  <si>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</si>
  <si>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</si>
  <si>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</si>
  <si>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</si>
  <si>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</si>
  <si>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</si>
  <si>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</si>
  <si>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</si>
  <si>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</si>
  <si>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</si>
  <si>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</si>
  <si>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</si>
  <si>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</si>
  <si>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</si>
  <si>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</si>
  <si>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</si>
  <si>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</si>
  <si>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</si>
  <si>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</si>
  <si>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</si>
  <si>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</si>
  <si>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</si>
  <si>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</si>
  <si>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</si>
  <si>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</si>
  <si>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</si>
  <si>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</si>
  <si>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</si>
  <si>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</si>
  <si>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</si>
  <si>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</si>
  <si>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</si>
  <si>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</si>
  <si>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</si>
  <si>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</si>
  <si>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</si>
  <si>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</si>
  <si>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Total Gastos</t>
  </si>
  <si>
    <t>4 - APLICACIONES FINANCIERAS</t>
  </si>
  <si>
    <t>TOTAL APLICACIONES FINANCIERAS</t>
  </si>
  <si>
    <t>TOTAL GASTOS Y APLICACIONES FINANCIERAS</t>
  </si>
  <si>
    <t>Fuente: Sistema de Información de la Gestión Financiera (SIGEF).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</si>
  <si>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</si>
  <si>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</si>
  <si>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</si>
  <si>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</si>
  <si>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</si>
  <si>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</si>
  <si>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</si>
  <si>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</si>
  <si>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</si>
  <si>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</si>
  <si>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</si>
  <si>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</si>
  <si>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</si>
  <si>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</si>
  <si>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</si>
  <si>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</si>
  <si>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</si>
  <si>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</si>
  <si>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</si>
  <si>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</si>
  <si>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</si>
  <si>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</si>
  <si>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</si>
  <si>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</si>
  <si>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</si>
  <si>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</si>
  <si>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</si>
  <si>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</si>
  <si>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</si>
  <si>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</si>
  <si>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</si>
  <si>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Ejecución de Gastos y Aplicaciones Financieras UE 0001</t>
  </si>
  <si>
    <t>Presupuesto Aprobado</t>
  </si>
  <si>
    <t>Se refiere al presupuesto aprobado en la Ley de Presupuesto General del Estado</t>
  </si>
  <si>
    <t>Presupuesto Modificado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</si>
  <si>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</si>
  <si>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</si>
  <si>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</si>
  <si>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</si>
  <si>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</si>
  <si>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</si>
  <si>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</si>
  <si>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</si>
  <si>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</si>
  <si>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</si>
  <si>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</si>
  <si>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</si>
  <si>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</si>
  <si>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</si>
  <si>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</si>
  <si>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</si>
  <si>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Viceministro de Planificación y Desarrollo Educativo</t>
  </si>
  <si>
    <t>Señor Rolando Reyes</t>
  </si>
  <si>
    <t>AGOSTO 2023</t>
  </si>
  <si>
    <t>Fecha de registro: hasta el 31 de Agosto del año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</si>
</sst>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#,##0.0000000"/>
  </numFmts>
  <fonts count="17" x14ac:knownFonts="1"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 indent="2"/>
    </xf>
    <xf numFmtId="4" fontId="7" fillId="0" borderId="0" xfId="0" applyNumberFormat="1" applyFont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4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4" fontId="0" fillId="0" borderId="0" xfId="0" applyNumberFormat="1"/>
    <xf numFmtId="0" fontId="8" fillId="0" borderId="0" xfId="0" applyFont="1" applyAlignment="1">
      <alignment horizontal="left" vertical="center"/>
    </xf>
    <xf numFmtId="4" fontId="15" fillId="0" borderId="0" xfId="0" applyNumberFormat="1" applyFont="1" applyAlignment="1">
      <alignment horizontal="right" vertical="center"/>
    </xf>
    <xf numFmtId="165" fontId="0" fillId="0" borderId="0" xfId="0" applyNumberFormat="1"/>
    <xf numFmtId="37" fontId="0" fillId="0" borderId="0" xfId="0" applyNumberFormat="1"/>
    <xf numFmtId="0" fontId="8" fillId="0" borderId="0" xfId="0" applyFont="1"/>
    <xf numFmtId="4" fontId="11" fillId="0" borderId="0" xfId="0" applyNumberFormat="1" applyFont="1" applyAlignment="1">
      <alignment horizontal="left" wrapText="1"/>
    </xf>
    <xf numFmtId="39" fontId="1" fillId="2" borderId="2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/>
    </xf>
    <xf numFmtId="3" fontId="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0" fillId="0" borderId="0" xfId="0" applyNumberFormat="1"/>
    <xf numFmtId="3" fontId="1" fillId="3" borderId="2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1" fillId="0" borderId="1" xfId="1" applyNumberFormat="1" applyFont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15" fillId="0" borderId="0" xfId="0" applyNumberFormat="1" applyFont="1" applyAlignment="1">
      <alignment horizontal="right" vertic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0" borderId="1" xfId="1" applyNumberFormat="1" applyFont="1" applyBorder="1" applyAlignment="1">
      <alignment vertical="center" wrapText="1"/>
    </xf>
  </cellXfs>
  <cellStyles count="6">
    <cellStyle name="Millares" xfId="1" builtinId="3"/>
    <cellStyle name="Millares 2" xfId="3" xr:uid="{B6FCE88A-7087-42B5-A514-1560B004E333}"/>
    <cellStyle name="Millares 3" xfId="5" xr:uid="{E6413BFC-C590-427F-AD58-8583356E7635}"/>
    <cellStyle name="Normal" xfId="0" builtinId="0"/>
    <cellStyle name="Normal 2" xfId="2" xr:uid="{05291FA6-D5A6-4393-9925-5F599152425F}"/>
    <cellStyle name="Normal 3" xfId="4" xr:uid="{F1F694D4-A6FC-47D8-BDBC-20227FFFE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1924050</xdr:colOff>
      <xdr:row>2</xdr:row>
      <xdr:rowOff>156567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7954F900-0198-425B-91B9-CAD7B9B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6"/>
  <sheetViews>
    <sheetView tabSelected="1" zoomScale="150" zoomScaleNormal="150" zoomScaleSheetLayoutView="100" workbookViewId="0">
      <pane xSplit="1" topLeftCell="B1" activePane="topRight" state="frozen"/>
      <selection pane="topRight" activeCell="C86" sqref="C86"/>
    </sheetView>
  </sheetViews>
  <sheetFormatPr baseColWidth="10" defaultColWidth="9.140625" defaultRowHeight="15" x14ac:dyDescent="0.25"/>
  <cols>
    <col min="1" max="1" width="43.140625" customWidth="1"/>
    <col min="2" max="2" width="17.85546875" customWidth="1"/>
    <col min="3" max="3" width="20" customWidth="1"/>
    <col min="4" max="10" width="14.140625" bestFit="1" customWidth="1"/>
    <col min="11" max="13" width="17.28515625" bestFit="1" customWidth="1"/>
    <col min="14" max="15" width="17.85546875" bestFit="1" customWidth="1"/>
    <col min="16" max="16" width="18.85546875" bestFit="1" customWidth="1"/>
  </cols>
  <sheetData>
    <row r="1" spans="1:16" ht="18.75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37.5" customHeight="1" x14ac:dyDescent="0.25">
      <c r="A2" s="44" t="s">
        <v>104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8.75" x14ac:dyDescent="0.25">
      <c r="A3" s="45" t="s">
        <v>82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x14ac:dyDescent="0.25">
      <c r="D4" s="1"/>
    </row>
    <row r="5" spans="1:16" ht="31.5" x14ac:dyDescent="0.25">
      <c r="A5" s="2" t="s">
        <v>1</v>
      </c>
      <c r="B5" s="3" t="s">
        <v>83</v>
      </c>
      <c r="C5" s="3" t="s">
        <v>85</v>
      </c>
      <c r="D5" s="3" t="s">
        <v>89</v>
      </c>
      <c r="E5" s="3" t="s">
        <v>90</v>
      </c>
      <c r="F5" s="3" t="s">
        <v>91</v>
      </c>
      <c r="G5" s="3" t="s">
        <v>92</v>
      </c>
      <c r="H5" s="3" t="s">
        <v>93</v>
      </c>
      <c r="I5" s="3" t="s">
        <v>94</v>
      </c>
      <c r="J5" s="3" t="s">
        <v>95</v>
      </c>
      <c r="K5" s="3" t="s">
        <v>96</v>
      </c>
      <c r="L5" s="3" t="s">
        <v>97</v>
      </c>
      <c r="M5" s="3" t="s">
        <v>98</v>
      </c>
      <c r="N5" s="3" t="s">
        <v>99</v>
      </c>
      <c r="O5" s="3" t="s">
        <v>100</v>
      </c>
      <c r="P5" s="3" t="s">
        <v>101</v>
      </c>
    </row>
    <row r="6" spans="1:16" x14ac:dyDescent="0.25">
      <c r="A6" s="4" t="s">
        <v>2</v>
      </c>
      <c r="B6" s="5"/>
      <c r="C6" s="5"/>
      <c r="D6" s="5"/>
      <c r="E6" s="5"/>
      <c r="F6" s="5"/>
    </row>
    <row r="7" spans="1:16" ht="15" customHeight="1" x14ac:dyDescent="0.25">
      <c r="A7" s="6" t="s">
        <v>3</v>
      </c>
      <c r="B7" s="34">
        <f t="shared" ref="B7:O7" si="0">SUM(B8:B11)</f>
        <v>149221789684</v>
      </c>
      <c r="C7" s="34">
        <f t="shared" si="0"/>
        <v>145005173986</v>
      </c>
      <c r="D7" s="34">
        <f t="shared" si="0"/>
        <v>10732249528.150002</v>
      </c>
      <c r="E7" s="34">
        <f t="shared" si="0"/>
        <v>10881006082.759998</v>
      </c>
      <c r="F7" s="34">
        <f>SUM(F8:F11)</f>
        <v>10886595297.880001</v>
      </c>
      <c r="G7" s="34">
        <f>SUM(G8:G11)</f>
        <v>10817656660.259998</v>
      </c>
      <c r="H7" s="34">
        <f t="shared" si="0"/>
        <v>11264154120.35</v>
      </c>
      <c r="I7" s="34">
        <f>SUM(I8:I11)</f>
        <v>10908973210.720001</v>
      </c>
      <c r="J7" s="34">
        <f t="shared" si="0"/>
        <v>11129609903.690001</v>
      </c>
      <c r="K7" s="34">
        <f>SUM(K8:K11)</f>
        <v>11050695672.560001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>SUM(D7:O7)</f>
        <v>87670940476.369995</v>
      </c>
    </row>
    <row r="8" spans="1:16" ht="15" customHeight="1" x14ac:dyDescent="0.25">
      <c r="A8" s="8" t="s">
        <v>4</v>
      </c>
      <c r="B8" s="35">
        <v>127909691635</v>
      </c>
      <c r="C8" s="35">
        <v>123014600839.31</v>
      </c>
      <c r="D8" s="35">
        <v>9135294587.6200008</v>
      </c>
      <c r="E8" s="35">
        <v>9280392836.3799992</v>
      </c>
      <c r="F8" s="35">
        <v>9280132983.0900002</v>
      </c>
      <c r="G8" s="35">
        <v>9204696581.3799992</v>
      </c>
      <c r="H8" s="35">
        <v>9422799080.25</v>
      </c>
      <c r="I8" s="35">
        <v>9288117949.5900002</v>
      </c>
      <c r="J8" s="35">
        <v>9507936686.4500008</v>
      </c>
      <c r="K8" s="35">
        <v>9385181732.6100006</v>
      </c>
      <c r="L8" s="9"/>
      <c r="M8" s="9"/>
      <c r="N8" s="9"/>
      <c r="O8" s="9"/>
      <c r="P8" s="9">
        <f t="shared" ref="P8:P68" si="1">SUM(D8:O8)</f>
        <v>74504552437.369995</v>
      </c>
    </row>
    <row r="9" spans="1:16" ht="15" customHeight="1" x14ac:dyDescent="0.25">
      <c r="A9" s="8" t="s">
        <v>5</v>
      </c>
      <c r="B9" s="35">
        <v>2276125195</v>
      </c>
      <c r="C9" s="35">
        <v>2864718169.6900001</v>
      </c>
      <c r="D9" s="35">
        <v>47146646.159999996</v>
      </c>
      <c r="E9" s="35">
        <v>49990561.630000003</v>
      </c>
      <c r="F9" s="35">
        <v>52144361.5</v>
      </c>
      <c r="G9" s="35">
        <v>51774039.810000002</v>
      </c>
      <c r="H9" s="35">
        <v>275183784.36000001</v>
      </c>
      <c r="I9" s="35">
        <v>43023491.780000001</v>
      </c>
      <c r="J9" s="35">
        <v>48290488.939999998</v>
      </c>
      <c r="K9" s="35">
        <v>86780134.280000001</v>
      </c>
      <c r="L9" s="9"/>
      <c r="M9" s="9"/>
      <c r="N9" s="9"/>
      <c r="O9" s="9"/>
      <c r="P9" s="9">
        <f t="shared" si="1"/>
        <v>654333508.46000004</v>
      </c>
    </row>
    <row r="10" spans="1:16" ht="15" customHeight="1" x14ac:dyDescent="0.25">
      <c r="A10" s="8" t="s">
        <v>6</v>
      </c>
      <c r="B10" s="35">
        <v>1680000</v>
      </c>
      <c r="C10" s="35">
        <v>1680000</v>
      </c>
      <c r="D10" s="35">
        <v>0</v>
      </c>
      <c r="E10" s="35"/>
      <c r="F10" s="35"/>
      <c r="G10" s="35"/>
      <c r="H10" s="35">
        <v>0</v>
      </c>
      <c r="I10" s="35"/>
      <c r="J10" s="35">
        <v>0</v>
      </c>
      <c r="K10" s="36">
        <v>0</v>
      </c>
      <c r="L10" s="9"/>
      <c r="M10" s="9"/>
      <c r="N10" s="9"/>
      <c r="P10" s="9">
        <f t="shared" si="1"/>
        <v>0</v>
      </c>
    </row>
    <row r="11" spans="1:16" ht="15" customHeight="1" x14ac:dyDescent="0.25">
      <c r="A11" s="8" t="s">
        <v>7</v>
      </c>
      <c r="B11" s="35">
        <v>19034292854</v>
      </c>
      <c r="C11" s="35">
        <v>19124174977</v>
      </c>
      <c r="D11" s="35">
        <v>1549808294.3699999</v>
      </c>
      <c r="E11" s="35">
        <v>1550622684.75</v>
      </c>
      <c r="F11" s="35">
        <v>1554317953.29</v>
      </c>
      <c r="G11" s="35">
        <v>1561186039.0699999</v>
      </c>
      <c r="H11" s="35">
        <v>1566171255.74</v>
      </c>
      <c r="I11" s="35">
        <v>1577831769.3499999</v>
      </c>
      <c r="J11" s="35">
        <v>1573382728.3</v>
      </c>
      <c r="K11" s="35">
        <v>1578733805.6700001</v>
      </c>
      <c r="L11" s="9"/>
      <c r="M11" s="9"/>
      <c r="N11" s="9"/>
      <c r="O11" s="18"/>
      <c r="P11" s="9">
        <f>SUM(D11:O11)</f>
        <v>12512054530.539999</v>
      </c>
    </row>
    <row r="12" spans="1:16" ht="15" customHeight="1" x14ac:dyDescent="0.25">
      <c r="A12" s="6" t="s">
        <v>8</v>
      </c>
      <c r="B12" s="34">
        <f>SUM(B13:B21)</f>
        <v>19467921832</v>
      </c>
      <c r="C12" s="34">
        <f>SUM(C13:C21)</f>
        <v>16677109408.08</v>
      </c>
      <c r="D12" s="34">
        <f>SUM(D13:D21)</f>
        <v>182624034.21000001</v>
      </c>
      <c r="E12" s="34">
        <f t="shared" ref="E12:M12" si="2">SUM(E13:E21)</f>
        <v>267894315.44999999</v>
      </c>
      <c r="F12" s="34">
        <f>SUM(F13:F21)</f>
        <v>342701471.65000004</v>
      </c>
      <c r="G12" s="34">
        <f t="shared" si="2"/>
        <v>430495826.02999997</v>
      </c>
      <c r="H12" s="34">
        <f t="shared" si="2"/>
        <v>388152838.84000003</v>
      </c>
      <c r="I12" s="34">
        <f t="shared" si="2"/>
        <v>714066279.86999989</v>
      </c>
      <c r="J12" s="34">
        <f t="shared" si="2"/>
        <v>567321541.76999998</v>
      </c>
      <c r="K12" s="34">
        <f t="shared" si="2"/>
        <v>650834412.16000009</v>
      </c>
      <c r="L12" s="7">
        <f t="shared" si="2"/>
        <v>0</v>
      </c>
      <c r="M12" s="7">
        <f t="shared" si="2"/>
        <v>0</v>
      </c>
      <c r="N12" s="7">
        <f>SUM(N13:N21)</f>
        <v>0</v>
      </c>
      <c r="O12" s="7">
        <f>SUM(O13:O21)</f>
        <v>0</v>
      </c>
      <c r="P12" s="7">
        <f t="shared" si="1"/>
        <v>3544090719.9799995</v>
      </c>
    </row>
    <row r="13" spans="1:16" ht="15" customHeight="1" x14ac:dyDescent="0.25">
      <c r="A13" s="8" t="s">
        <v>9</v>
      </c>
      <c r="B13" s="35">
        <v>1221106343</v>
      </c>
      <c r="C13" s="35">
        <v>1683314605</v>
      </c>
      <c r="D13" s="35">
        <v>180525059.25</v>
      </c>
      <c r="E13" s="35">
        <v>139950456.25</v>
      </c>
      <c r="F13" s="35">
        <v>149787910.25999999</v>
      </c>
      <c r="G13" s="35">
        <v>142856266.59</v>
      </c>
      <c r="H13" s="35">
        <v>170055575.49000001</v>
      </c>
      <c r="I13" s="35">
        <v>390075308.76999998</v>
      </c>
      <c r="J13" s="35">
        <v>142953241.63</v>
      </c>
      <c r="K13" s="48">
        <v>303862515.16000003</v>
      </c>
      <c r="L13" s="9"/>
      <c r="M13" s="9"/>
      <c r="N13" s="9"/>
      <c r="O13" s="9"/>
      <c r="P13" s="9">
        <f t="shared" si="1"/>
        <v>1620066333.4000003</v>
      </c>
    </row>
    <row r="14" spans="1:16" ht="15" customHeight="1" x14ac:dyDescent="0.25">
      <c r="A14" s="8" t="s">
        <v>10</v>
      </c>
      <c r="B14" s="35">
        <v>1308962449</v>
      </c>
      <c r="C14" s="35">
        <v>1125887930.6400001</v>
      </c>
      <c r="D14" s="35">
        <v>0</v>
      </c>
      <c r="E14" s="35">
        <v>340729.96</v>
      </c>
      <c r="F14" s="35">
        <v>265500</v>
      </c>
      <c r="G14" s="35">
        <v>2376302.7000000002</v>
      </c>
      <c r="H14" s="35">
        <v>6556622.7999999998</v>
      </c>
      <c r="I14" s="35">
        <v>1494774.05</v>
      </c>
      <c r="J14" s="35">
        <v>219115060.09999999</v>
      </c>
      <c r="K14" s="35">
        <v>13619695.42</v>
      </c>
      <c r="L14" s="9"/>
      <c r="M14" s="9"/>
      <c r="N14" s="9"/>
      <c r="O14" s="9"/>
      <c r="P14" s="9">
        <f t="shared" si="1"/>
        <v>243768685.02999997</v>
      </c>
    </row>
    <row r="15" spans="1:16" ht="15" customHeight="1" x14ac:dyDescent="0.25">
      <c r="A15" s="8" t="s">
        <v>11</v>
      </c>
      <c r="B15" s="35">
        <v>683590711</v>
      </c>
      <c r="C15" s="35">
        <v>235985065.16999999</v>
      </c>
      <c r="D15" s="35">
        <v>0</v>
      </c>
      <c r="E15" s="35">
        <v>0</v>
      </c>
      <c r="F15" s="35">
        <v>0</v>
      </c>
      <c r="G15" s="35">
        <v>22782475.109999999</v>
      </c>
      <c r="H15" s="35">
        <v>0</v>
      </c>
      <c r="I15" s="35">
        <v>11880011.9</v>
      </c>
      <c r="J15" s="35">
        <v>15063160</v>
      </c>
      <c r="K15" s="35">
        <v>50330017.729999997</v>
      </c>
      <c r="L15" s="9"/>
      <c r="M15" s="9"/>
      <c r="N15" s="9"/>
      <c r="O15" s="9"/>
      <c r="P15" s="9">
        <f t="shared" si="1"/>
        <v>100055664.73999999</v>
      </c>
    </row>
    <row r="16" spans="1:16" ht="15" customHeight="1" x14ac:dyDescent="0.25">
      <c r="A16" s="8" t="s">
        <v>12</v>
      </c>
      <c r="B16" s="35">
        <v>381998513</v>
      </c>
      <c r="C16" s="35">
        <v>863319793.53999996</v>
      </c>
      <c r="D16" s="35">
        <v>0</v>
      </c>
      <c r="E16" s="35">
        <v>0</v>
      </c>
      <c r="F16" s="35">
        <v>0</v>
      </c>
      <c r="G16" s="35">
        <v>10516375.050000001</v>
      </c>
      <c r="H16" s="35">
        <v>0</v>
      </c>
      <c r="I16" s="35">
        <v>28663819.02</v>
      </c>
      <c r="J16" s="35">
        <v>5840176</v>
      </c>
      <c r="K16" s="35">
        <v>16414150.640000001</v>
      </c>
      <c r="L16" s="9"/>
      <c r="M16" s="9"/>
      <c r="N16" s="9"/>
      <c r="O16" s="9"/>
      <c r="P16" s="9">
        <f t="shared" si="1"/>
        <v>61434520.710000001</v>
      </c>
    </row>
    <row r="17" spans="1:16" ht="15" customHeight="1" x14ac:dyDescent="0.25">
      <c r="A17" s="8" t="s">
        <v>13</v>
      </c>
      <c r="B17" s="35">
        <v>3040371070</v>
      </c>
      <c r="C17" s="35">
        <v>1517842931.95</v>
      </c>
      <c r="D17" s="35">
        <v>0</v>
      </c>
      <c r="E17" s="35">
        <v>19147171.34</v>
      </c>
      <c r="F17" s="35">
        <v>168548968.09</v>
      </c>
      <c r="G17" s="35">
        <v>55925541.289999999</v>
      </c>
      <c r="H17" s="35">
        <v>33177189.379999999</v>
      </c>
      <c r="I17" s="35">
        <v>101133602.84</v>
      </c>
      <c r="J17" s="35">
        <v>64134855.409999996</v>
      </c>
      <c r="K17" s="35">
        <v>78334025.780000001</v>
      </c>
      <c r="L17" s="9"/>
      <c r="M17" s="9"/>
      <c r="N17" s="9"/>
      <c r="O17" s="9"/>
      <c r="P17" s="9">
        <f t="shared" si="1"/>
        <v>520401354.13</v>
      </c>
    </row>
    <row r="18" spans="1:16" ht="15" customHeight="1" x14ac:dyDescent="0.25">
      <c r="A18" s="8" t="s">
        <v>14</v>
      </c>
      <c r="B18" s="35">
        <v>430069626</v>
      </c>
      <c r="C18" s="35">
        <v>198375082</v>
      </c>
      <c r="D18" s="35">
        <v>1951952.11</v>
      </c>
      <c r="E18" s="35">
        <v>14299668.48</v>
      </c>
      <c r="F18" s="35">
        <v>2194072.15</v>
      </c>
      <c r="G18" s="35">
        <v>1749580.97</v>
      </c>
      <c r="H18" s="35">
        <v>34242271.219999999</v>
      </c>
      <c r="I18" s="35">
        <v>94740245.769999996</v>
      </c>
      <c r="J18" s="35">
        <v>2189369.42</v>
      </c>
      <c r="K18" s="35">
        <v>3508396.67</v>
      </c>
      <c r="L18" s="9"/>
      <c r="M18" s="9"/>
      <c r="N18" s="9"/>
      <c r="O18" s="9"/>
      <c r="P18" s="9">
        <f t="shared" si="1"/>
        <v>154875556.78999996</v>
      </c>
    </row>
    <row r="19" spans="1:16" ht="15" customHeight="1" x14ac:dyDescent="0.25">
      <c r="A19" s="8" t="s">
        <v>15</v>
      </c>
      <c r="B19" s="35">
        <v>236837420</v>
      </c>
      <c r="C19" s="35">
        <v>206763559.50999999</v>
      </c>
      <c r="D19" s="35">
        <v>0</v>
      </c>
      <c r="E19" s="35">
        <v>10422808.91</v>
      </c>
      <c r="F19" s="35">
        <v>3923265.89</v>
      </c>
      <c r="G19" s="35">
        <v>3026657.1</v>
      </c>
      <c r="H19" s="35">
        <v>469793.4</v>
      </c>
      <c r="I19" s="35">
        <v>13393254.810000001</v>
      </c>
      <c r="J19" s="35">
        <v>26911710.710000001</v>
      </c>
      <c r="K19" s="35">
        <v>19179198.059999999</v>
      </c>
      <c r="L19" s="9"/>
      <c r="M19" s="9"/>
      <c r="N19" s="9"/>
      <c r="O19" s="9"/>
      <c r="P19" s="9">
        <f t="shared" si="1"/>
        <v>77326688.879999995</v>
      </c>
    </row>
    <row r="20" spans="1:16" ht="15" customHeight="1" x14ac:dyDescent="0.25">
      <c r="A20" s="8" t="s">
        <v>16</v>
      </c>
      <c r="B20" s="35">
        <v>2689194399</v>
      </c>
      <c r="C20" s="35">
        <v>1591833688.95</v>
      </c>
      <c r="D20" s="35">
        <v>147022.85</v>
      </c>
      <c r="E20" s="35">
        <v>62447251.869999997</v>
      </c>
      <c r="F20" s="35">
        <v>16987268.719999999</v>
      </c>
      <c r="G20" s="35">
        <v>188531446.44</v>
      </c>
      <c r="H20" s="35">
        <v>143568196.55000001</v>
      </c>
      <c r="I20" s="35">
        <v>71286733.579999998</v>
      </c>
      <c r="J20" s="35">
        <v>17897593.52</v>
      </c>
      <c r="K20" s="35">
        <v>150898733.87</v>
      </c>
      <c r="L20" s="9"/>
      <c r="M20" s="9"/>
      <c r="N20" s="9"/>
      <c r="O20" s="9"/>
      <c r="P20" s="9">
        <f t="shared" si="1"/>
        <v>651764247.39999998</v>
      </c>
    </row>
    <row r="21" spans="1:16" ht="15" customHeight="1" x14ac:dyDescent="0.25">
      <c r="A21" s="8" t="s">
        <v>17</v>
      </c>
      <c r="B21" s="35">
        <v>9475791301</v>
      </c>
      <c r="C21" s="35">
        <v>9253786751.3199997</v>
      </c>
      <c r="D21" s="35">
        <v>0</v>
      </c>
      <c r="E21" s="35">
        <v>21286228.640000001</v>
      </c>
      <c r="F21" s="35">
        <v>994486.54</v>
      </c>
      <c r="G21" s="35">
        <v>2731180.78</v>
      </c>
      <c r="H21" s="35">
        <v>83190</v>
      </c>
      <c r="I21" s="35">
        <v>1398529.13</v>
      </c>
      <c r="J21" s="35">
        <v>73216374.980000004</v>
      </c>
      <c r="K21" s="35">
        <v>14687678.83</v>
      </c>
      <c r="L21" s="9"/>
      <c r="M21" s="9"/>
      <c r="N21" s="9"/>
      <c r="O21" s="9"/>
      <c r="P21" s="9">
        <f t="shared" si="1"/>
        <v>114397668.90000001</v>
      </c>
    </row>
    <row r="22" spans="1:16" ht="15" customHeight="1" x14ac:dyDescent="0.25">
      <c r="A22" s="6" t="s">
        <v>18</v>
      </c>
      <c r="B22" s="34">
        <f t="shared" ref="B22:O22" si="3">SUM(B23:B30)</f>
        <v>13661028652</v>
      </c>
      <c r="C22" s="34">
        <f t="shared" si="3"/>
        <v>10773833872.199999</v>
      </c>
      <c r="D22" s="34">
        <f t="shared" si="3"/>
        <v>42876</v>
      </c>
      <c r="E22" s="34">
        <f t="shared" si="3"/>
        <v>58533944.450000003</v>
      </c>
      <c r="F22" s="34">
        <f>SUM(F23:F30)</f>
        <v>12562041.26</v>
      </c>
      <c r="G22" s="34">
        <f>SUM(G23:G30)</f>
        <v>65153631.649999999</v>
      </c>
      <c r="H22" s="34">
        <f>SUM(H23:H30)</f>
        <v>8288392</v>
      </c>
      <c r="I22" s="34">
        <f>SUM(I23:I30)</f>
        <v>36410722</v>
      </c>
      <c r="J22" s="34">
        <f t="shared" si="3"/>
        <v>19425116.120000001</v>
      </c>
      <c r="K22" s="34">
        <f>SUM(K23:K30)</f>
        <v>17578088.030000001</v>
      </c>
      <c r="L22" s="7">
        <f t="shared" si="3"/>
        <v>0</v>
      </c>
      <c r="M22" s="7">
        <f t="shared" si="3"/>
        <v>0</v>
      </c>
      <c r="N22" s="7">
        <f t="shared" si="3"/>
        <v>0</v>
      </c>
      <c r="O22" s="7">
        <f t="shared" si="3"/>
        <v>0</v>
      </c>
      <c r="P22" s="7">
        <f t="shared" si="1"/>
        <v>217994811.51000002</v>
      </c>
    </row>
    <row r="23" spans="1:16" ht="15" customHeight="1" x14ac:dyDescent="0.25">
      <c r="A23" s="8" t="s">
        <v>19</v>
      </c>
      <c r="B23" s="35">
        <v>233812868</v>
      </c>
      <c r="C23" s="35">
        <v>66119642.75</v>
      </c>
      <c r="D23" s="35"/>
      <c r="E23" s="35">
        <v>0</v>
      </c>
      <c r="F23" s="35">
        <v>0</v>
      </c>
      <c r="G23" s="35">
        <v>810342.04</v>
      </c>
      <c r="H23" s="35">
        <v>0</v>
      </c>
      <c r="I23" s="35">
        <v>777438.8</v>
      </c>
      <c r="J23" s="35">
        <v>0</v>
      </c>
      <c r="K23" s="35">
        <v>1378331.15</v>
      </c>
      <c r="L23" s="9"/>
      <c r="M23" s="9"/>
      <c r="N23" s="9"/>
      <c r="O23" s="9"/>
      <c r="P23" s="9">
        <f t="shared" si="1"/>
        <v>2966111.99</v>
      </c>
    </row>
    <row r="24" spans="1:16" ht="15" customHeight="1" x14ac:dyDescent="0.25">
      <c r="A24" s="8" t="s">
        <v>20</v>
      </c>
      <c r="B24" s="35">
        <v>197700832</v>
      </c>
      <c r="C24" s="35">
        <v>128899171.19</v>
      </c>
      <c r="D24" s="35"/>
      <c r="E24" s="35">
        <v>13380256</v>
      </c>
      <c r="F24" s="35">
        <v>800323.2</v>
      </c>
      <c r="G24" s="35">
        <v>3433300.87</v>
      </c>
      <c r="H24" s="35">
        <v>0</v>
      </c>
      <c r="I24" s="35">
        <v>28000.01</v>
      </c>
      <c r="J24" s="35">
        <v>107769.4</v>
      </c>
      <c r="K24" s="35">
        <v>3421814.98</v>
      </c>
      <c r="L24" s="9"/>
      <c r="M24" s="9"/>
      <c r="N24" s="9"/>
      <c r="O24" s="9"/>
      <c r="P24" s="9">
        <f t="shared" si="1"/>
        <v>21171464.460000001</v>
      </c>
    </row>
    <row r="25" spans="1:16" ht="13.5" customHeight="1" x14ac:dyDescent="0.25">
      <c r="A25" s="8" t="s">
        <v>21</v>
      </c>
      <c r="B25" s="35">
        <v>3704603548</v>
      </c>
      <c r="C25" s="35">
        <v>391608661.75</v>
      </c>
      <c r="D25" s="35"/>
      <c r="E25" s="35">
        <v>4069503.81</v>
      </c>
      <c r="F25" s="35">
        <v>743400</v>
      </c>
      <c r="G25" s="35">
        <v>5118192.8899999997</v>
      </c>
      <c r="H25" s="35">
        <v>0</v>
      </c>
      <c r="I25" s="35">
        <v>2243687.81</v>
      </c>
      <c r="J25" s="35">
        <v>1545864.72</v>
      </c>
      <c r="K25" s="35">
        <v>106161.48</v>
      </c>
      <c r="L25" s="9"/>
      <c r="M25" s="9"/>
      <c r="N25" s="9"/>
      <c r="O25" s="9"/>
      <c r="P25" s="9">
        <f t="shared" si="1"/>
        <v>13826810.710000001</v>
      </c>
    </row>
    <row r="26" spans="1:16" ht="15" customHeight="1" x14ac:dyDescent="0.25">
      <c r="A26" s="8" t="s">
        <v>22</v>
      </c>
      <c r="B26" s="35">
        <v>23808448</v>
      </c>
      <c r="C26" s="35">
        <v>0</v>
      </c>
      <c r="D26" s="35"/>
      <c r="E26" s="35"/>
      <c r="F26" s="35"/>
      <c r="G26" s="35"/>
      <c r="H26" s="35">
        <v>0</v>
      </c>
      <c r="I26" s="35"/>
      <c r="J26" s="35">
        <v>0</v>
      </c>
      <c r="K26" s="35">
        <v>0</v>
      </c>
      <c r="L26" s="9"/>
      <c r="M26" s="9"/>
      <c r="N26" s="9"/>
      <c r="O26" s="9"/>
      <c r="P26" s="9">
        <f t="shared" si="1"/>
        <v>0</v>
      </c>
    </row>
    <row r="27" spans="1:16" ht="15" customHeight="1" x14ac:dyDescent="0.25">
      <c r="A27" s="8" t="s">
        <v>23</v>
      </c>
      <c r="B27" s="35">
        <v>36820455</v>
      </c>
      <c r="C27" s="35">
        <v>16576921.82</v>
      </c>
      <c r="D27" s="35"/>
      <c r="E27" s="35">
        <v>4344258.59</v>
      </c>
      <c r="F27" s="35">
        <v>-11139.2</v>
      </c>
      <c r="G27" s="35">
        <v>386657.62</v>
      </c>
      <c r="H27" s="35">
        <v>0</v>
      </c>
      <c r="I27" s="35">
        <v>1928818.87</v>
      </c>
      <c r="J27" s="35">
        <v>527497.39</v>
      </c>
      <c r="K27" s="35">
        <v>1743154.26</v>
      </c>
      <c r="L27" s="9"/>
      <c r="M27" s="9"/>
      <c r="N27" s="9"/>
      <c r="O27" s="9"/>
      <c r="P27" s="9">
        <f t="shared" si="1"/>
        <v>8919247.5299999993</v>
      </c>
    </row>
    <row r="28" spans="1:16" ht="15" customHeight="1" x14ac:dyDescent="0.25">
      <c r="A28" s="8" t="s">
        <v>24</v>
      </c>
      <c r="B28" s="35">
        <v>26775158</v>
      </c>
      <c r="C28" s="35">
        <v>129231801.86</v>
      </c>
      <c r="D28" s="35"/>
      <c r="E28" s="35">
        <v>203274.05</v>
      </c>
      <c r="F28" s="35">
        <v>-10045.01</v>
      </c>
      <c r="G28" s="35">
        <v>20803902.460000001</v>
      </c>
      <c r="H28" s="35">
        <v>20060</v>
      </c>
      <c r="I28" s="35">
        <v>1044042.32</v>
      </c>
      <c r="J28" s="35">
        <v>2571413.42</v>
      </c>
      <c r="K28" s="35">
        <v>3710601.27</v>
      </c>
      <c r="L28" s="9"/>
      <c r="M28" s="9"/>
      <c r="N28" s="9"/>
      <c r="O28" s="9"/>
      <c r="P28" s="9">
        <f t="shared" si="1"/>
        <v>28343248.510000002</v>
      </c>
    </row>
    <row r="29" spans="1:16" ht="15" customHeight="1" x14ac:dyDescent="0.25">
      <c r="A29" s="8" t="s">
        <v>25</v>
      </c>
      <c r="B29" s="35">
        <v>272293266</v>
      </c>
      <c r="C29" s="35">
        <v>308534434.44</v>
      </c>
      <c r="D29" s="35"/>
      <c r="E29" s="35">
        <v>20728289.800000001</v>
      </c>
      <c r="F29" s="35">
        <v>0</v>
      </c>
      <c r="G29" s="35">
        <v>24449732.329999998</v>
      </c>
      <c r="H29" s="35">
        <v>8000000</v>
      </c>
      <c r="I29" s="35">
        <v>24423729.25</v>
      </c>
      <c r="J29" s="35">
        <v>12482406</v>
      </c>
      <c r="K29" s="35">
        <v>3845036.9</v>
      </c>
      <c r="L29" s="9"/>
      <c r="M29" s="9"/>
      <c r="N29" s="9"/>
      <c r="O29" s="9"/>
      <c r="P29" s="9">
        <f t="shared" si="1"/>
        <v>93929194.280000001</v>
      </c>
    </row>
    <row r="30" spans="1:16" ht="15" customHeight="1" x14ac:dyDescent="0.25">
      <c r="A30" s="8" t="s">
        <v>26</v>
      </c>
      <c r="B30" s="35">
        <v>9165214077</v>
      </c>
      <c r="C30" s="35">
        <v>9732863238.3899994</v>
      </c>
      <c r="D30" s="35">
        <v>42876</v>
      </c>
      <c r="E30" s="35">
        <v>15808362.199999999</v>
      </c>
      <c r="F30" s="35">
        <v>11039502.27</v>
      </c>
      <c r="G30" s="35">
        <v>10151503.439999999</v>
      </c>
      <c r="H30" s="35">
        <v>268332</v>
      </c>
      <c r="I30" s="35">
        <v>5965004.9400000004</v>
      </c>
      <c r="J30" s="35">
        <v>2190165.19</v>
      </c>
      <c r="K30" s="35">
        <v>3372987.99</v>
      </c>
      <c r="L30" s="9"/>
      <c r="M30" s="9"/>
      <c r="N30" s="9"/>
      <c r="O30" s="18"/>
      <c r="P30" s="9">
        <f>SUM(D30:O30)</f>
        <v>48838734.029999994</v>
      </c>
    </row>
    <row r="31" spans="1:16" ht="15" customHeight="1" x14ac:dyDescent="0.25">
      <c r="A31" s="6" t="s">
        <v>27</v>
      </c>
      <c r="B31" s="34">
        <f>SUM(B32:B39)</f>
        <v>19887288832</v>
      </c>
      <c r="C31" s="34">
        <f>SUM(C32:C39)</f>
        <v>21967408827.09</v>
      </c>
      <c r="D31" s="34">
        <f>SUM(D32:D39)</f>
        <v>2244262697.4899998</v>
      </c>
      <c r="E31" s="34">
        <f>SUM(E32:E39)</f>
        <v>189115250.00999999</v>
      </c>
      <c r="F31" s="34">
        <f>SUM(F32:F39)</f>
        <v>1422634696.8400002</v>
      </c>
      <c r="G31" s="34">
        <f t="shared" ref="G31:M31" si="4">SUM(G32:G39)</f>
        <v>1765100910.0800002</v>
      </c>
      <c r="H31" s="34">
        <f>SUM(H32:H39)</f>
        <v>1645969185</v>
      </c>
      <c r="I31" s="34">
        <f>SUM(I32:I39)</f>
        <v>1557348472.01</v>
      </c>
      <c r="J31" s="34">
        <f>SUM(J32:J39)</f>
        <v>1521290430.3600001</v>
      </c>
      <c r="K31" s="34">
        <f>SUM(K32:K39)</f>
        <v>3354634644.9400001</v>
      </c>
      <c r="L31" s="7">
        <f t="shared" si="4"/>
        <v>0</v>
      </c>
      <c r="M31" s="7">
        <f t="shared" si="4"/>
        <v>0</v>
      </c>
      <c r="N31" s="7">
        <f>SUM(N32:N39)</f>
        <v>0</v>
      </c>
      <c r="O31" s="7">
        <f>SUM(O32:O39)</f>
        <v>0</v>
      </c>
      <c r="P31" s="7">
        <f t="shared" si="1"/>
        <v>13700356286.730001</v>
      </c>
    </row>
    <row r="32" spans="1:16" ht="15" customHeight="1" x14ac:dyDescent="0.25">
      <c r="A32" s="8" t="s">
        <v>28</v>
      </c>
      <c r="B32" s="35">
        <v>2724943618</v>
      </c>
      <c r="C32" s="35">
        <v>3971002124.8699999</v>
      </c>
      <c r="D32" s="35">
        <v>74950200</v>
      </c>
      <c r="E32" s="35">
        <v>113160000.03</v>
      </c>
      <c r="F32" s="35">
        <v>204368957.87</v>
      </c>
      <c r="G32" s="35">
        <v>170992180.90000001</v>
      </c>
      <c r="H32" s="35">
        <v>110816403.59999999</v>
      </c>
      <c r="I32" s="35">
        <v>177228706.86000001</v>
      </c>
      <c r="J32" s="35">
        <v>443856126.74000001</v>
      </c>
      <c r="K32" s="35">
        <v>1551527735.9000001</v>
      </c>
      <c r="L32" s="9"/>
      <c r="M32" s="9"/>
      <c r="N32" s="9"/>
      <c r="O32" s="18"/>
      <c r="P32" s="9">
        <f t="shared" si="1"/>
        <v>2846900311.9000001</v>
      </c>
    </row>
    <row r="33" spans="1:16" ht="15" customHeight="1" x14ac:dyDescent="0.25">
      <c r="A33" s="8" t="s">
        <v>72</v>
      </c>
      <c r="B33" s="35">
        <v>10268433870</v>
      </c>
      <c r="C33" s="35">
        <v>9661909900.1000004</v>
      </c>
      <c r="D33" s="35">
        <v>2089747200</v>
      </c>
      <c r="E33" s="35"/>
      <c r="F33" s="35"/>
      <c r="G33" s="35">
        <v>976524925.29999995</v>
      </c>
      <c r="H33" s="35">
        <v>676524925.30999994</v>
      </c>
      <c r="I33" s="35">
        <v>676524925.30999994</v>
      </c>
      <c r="J33" s="35">
        <v>676524925.30999994</v>
      </c>
      <c r="K33" s="35">
        <v>676524925.30999994</v>
      </c>
      <c r="L33" s="9"/>
      <c r="M33" s="9"/>
      <c r="N33" s="9"/>
      <c r="O33" s="9"/>
      <c r="P33" s="9">
        <f t="shared" si="1"/>
        <v>5772371826.539999</v>
      </c>
    </row>
    <row r="34" spans="1:16" ht="15" customHeight="1" x14ac:dyDescent="0.25">
      <c r="A34" s="8" t="s">
        <v>73</v>
      </c>
      <c r="B34" s="35">
        <v>0</v>
      </c>
      <c r="C34" s="35"/>
      <c r="D34" s="35"/>
      <c r="E34" s="35"/>
      <c r="F34" s="35"/>
      <c r="G34" s="35"/>
      <c r="H34" s="35"/>
      <c r="I34" s="35"/>
      <c r="J34" s="35"/>
      <c r="K34" s="36"/>
      <c r="L34" s="9"/>
      <c r="M34" s="9"/>
      <c r="N34" s="9"/>
      <c r="O34" s="9"/>
      <c r="P34" s="9">
        <f t="shared" si="1"/>
        <v>0</v>
      </c>
    </row>
    <row r="35" spans="1:16" ht="15" customHeight="1" x14ac:dyDescent="0.25">
      <c r="A35" s="8" t="s">
        <v>74</v>
      </c>
      <c r="B35" s="35">
        <v>0</v>
      </c>
      <c r="C35" s="35"/>
      <c r="D35" s="35"/>
      <c r="E35" s="35"/>
      <c r="F35" s="35"/>
      <c r="G35" s="35"/>
      <c r="H35" s="35"/>
      <c r="I35" s="35"/>
      <c r="J35" s="35"/>
      <c r="K35" s="36"/>
      <c r="L35" s="9"/>
      <c r="M35" s="9"/>
      <c r="N35" s="9"/>
      <c r="O35" s="9"/>
      <c r="P35" s="9">
        <f t="shared" si="1"/>
        <v>0</v>
      </c>
    </row>
    <row r="36" spans="1:16" ht="15" customHeight="1" x14ac:dyDescent="0.25">
      <c r="A36" s="8" t="s">
        <v>75</v>
      </c>
      <c r="B36" s="35">
        <v>0</v>
      </c>
      <c r="C36" s="35"/>
      <c r="D36" s="35"/>
      <c r="E36" s="35"/>
      <c r="F36" s="35"/>
      <c r="G36" s="35"/>
      <c r="H36" s="35"/>
      <c r="I36" s="35"/>
      <c r="J36" s="35"/>
      <c r="K36" s="35"/>
      <c r="L36" s="9"/>
      <c r="M36" s="9"/>
      <c r="N36" s="9"/>
      <c r="O36" s="9"/>
      <c r="P36" s="9">
        <f t="shared" si="1"/>
        <v>0</v>
      </c>
    </row>
    <row r="37" spans="1:16" ht="15" customHeight="1" x14ac:dyDescent="0.25">
      <c r="A37" s="8" t="s">
        <v>76</v>
      </c>
      <c r="B37" s="35">
        <v>0</v>
      </c>
      <c r="C37" s="35"/>
      <c r="D37" s="35"/>
      <c r="E37" s="35"/>
      <c r="F37" s="35"/>
      <c r="G37" s="35"/>
      <c r="H37" s="35"/>
      <c r="I37" s="35"/>
      <c r="J37" s="35"/>
      <c r="K37" s="35"/>
      <c r="L37" s="9"/>
      <c r="M37" s="9"/>
      <c r="N37" s="9"/>
      <c r="O37" s="9"/>
      <c r="P37" s="9">
        <f t="shared" si="1"/>
        <v>0</v>
      </c>
    </row>
    <row r="38" spans="1:16" ht="15" customHeight="1" x14ac:dyDescent="0.25">
      <c r="A38" s="8" t="s">
        <v>29</v>
      </c>
      <c r="B38" s="35">
        <v>25286306</v>
      </c>
      <c r="C38" s="35">
        <v>497949772.06</v>
      </c>
      <c r="D38" s="35">
        <v>0</v>
      </c>
      <c r="E38" s="35">
        <v>11237801.66</v>
      </c>
      <c r="F38" s="35"/>
      <c r="G38" s="35">
        <v>2511524.88</v>
      </c>
      <c r="H38" s="35">
        <v>5328649.24</v>
      </c>
      <c r="I38" s="35">
        <v>0</v>
      </c>
      <c r="J38" s="35">
        <v>9103834.9499999993</v>
      </c>
      <c r="K38" s="35">
        <v>1129054</v>
      </c>
      <c r="L38" s="9"/>
      <c r="M38" s="9"/>
      <c r="N38" s="9"/>
      <c r="O38" s="9"/>
      <c r="P38" s="9">
        <f>SUM(D38:O38)</f>
        <v>29310864.73</v>
      </c>
    </row>
    <row r="39" spans="1:16" ht="15" customHeight="1" x14ac:dyDescent="0.25">
      <c r="A39" s="8" t="s">
        <v>30</v>
      </c>
      <c r="B39" s="35">
        <v>6868625038</v>
      </c>
      <c r="C39" s="35">
        <v>7836547030.0600004</v>
      </c>
      <c r="D39" s="35">
        <v>79565297.489999995</v>
      </c>
      <c r="E39" s="35">
        <v>64717448.32</v>
      </c>
      <c r="F39" s="35">
        <v>1218265738.97</v>
      </c>
      <c r="G39" s="35">
        <v>615072279</v>
      </c>
      <c r="H39" s="35">
        <v>853299206.85000002</v>
      </c>
      <c r="I39" s="35">
        <v>703594839.84000003</v>
      </c>
      <c r="J39" s="35">
        <v>391805543.36000001</v>
      </c>
      <c r="K39" s="35">
        <v>1125452929.73</v>
      </c>
      <c r="L39" s="9"/>
      <c r="M39" s="9"/>
      <c r="N39" s="9"/>
      <c r="O39" s="9"/>
      <c r="P39" s="9">
        <f>SUM(D39:O39)</f>
        <v>5051773283.5600004</v>
      </c>
    </row>
    <row r="40" spans="1:16" ht="15" customHeight="1" x14ac:dyDescent="0.25">
      <c r="A40" s="6" t="s">
        <v>31</v>
      </c>
      <c r="B40" s="34">
        <f t="shared" ref="B40:L40" si="5">SUM(B41:B47)</f>
        <v>488782862</v>
      </c>
      <c r="C40" s="34">
        <f t="shared" si="5"/>
        <v>639878667.89999998</v>
      </c>
      <c r="D40" s="34">
        <f t="shared" si="5"/>
        <v>0</v>
      </c>
      <c r="E40" s="34">
        <f t="shared" si="5"/>
        <v>0</v>
      </c>
      <c r="F40" s="34">
        <f t="shared" si="5"/>
        <v>0</v>
      </c>
      <c r="G40" s="34">
        <f t="shared" si="5"/>
        <v>71097629.769999996</v>
      </c>
      <c r="H40" s="34">
        <f t="shared" si="5"/>
        <v>71097629.769999996</v>
      </c>
      <c r="I40" s="34">
        <f t="shared" si="5"/>
        <v>71097629.769999996</v>
      </c>
      <c r="J40" s="34">
        <f t="shared" si="5"/>
        <v>71097629.769999996</v>
      </c>
      <c r="K40" s="34">
        <f t="shared" si="5"/>
        <v>71097629.769999996</v>
      </c>
      <c r="L40" s="7">
        <f t="shared" si="5"/>
        <v>0</v>
      </c>
      <c r="M40" s="7">
        <v>0</v>
      </c>
      <c r="N40" s="7">
        <f>SUM(N41:N47)</f>
        <v>0</v>
      </c>
      <c r="O40" s="7">
        <v>0</v>
      </c>
      <c r="P40" s="7">
        <f t="shared" si="1"/>
        <v>355488148.84999996</v>
      </c>
    </row>
    <row r="41" spans="1:16" ht="15" customHeight="1" x14ac:dyDescent="0.25">
      <c r="A41" s="8" t="s">
        <v>32</v>
      </c>
      <c r="B41" s="36">
        <v>488782862</v>
      </c>
      <c r="C41" s="36">
        <v>0</v>
      </c>
      <c r="D41" s="36"/>
      <c r="E41" s="36"/>
      <c r="F41" s="36"/>
      <c r="G41" s="36"/>
      <c r="H41" s="36"/>
      <c r="I41" s="36"/>
      <c r="J41" s="36"/>
      <c r="K41" s="35"/>
      <c r="L41" s="9"/>
      <c r="M41" s="9"/>
      <c r="N41" s="9"/>
      <c r="O41" s="9"/>
      <c r="P41" s="9">
        <f t="shared" si="1"/>
        <v>0</v>
      </c>
    </row>
    <row r="42" spans="1:16" ht="15" customHeight="1" x14ac:dyDescent="0.25">
      <c r="A42" s="8" t="s">
        <v>77</v>
      </c>
      <c r="B42" s="35"/>
      <c r="C42" s="35">
        <v>639878667.89999998</v>
      </c>
      <c r="D42" s="35"/>
      <c r="E42" s="35"/>
      <c r="F42" s="35"/>
      <c r="G42" s="35">
        <v>71097629.769999996</v>
      </c>
      <c r="H42" s="35">
        <v>71097629.769999996</v>
      </c>
      <c r="I42" s="35">
        <v>71097629.769999996</v>
      </c>
      <c r="J42" s="35">
        <v>71097629.769999996</v>
      </c>
      <c r="K42" s="35">
        <v>71097629.769999996</v>
      </c>
      <c r="L42" s="9"/>
      <c r="M42" s="9"/>
      <c r="N42" s="9"/>
      <c r="O42" s="9"/>
      <c r="P42" s="9">
        <f t="shared" si="1"/>
        <v>355488148.84999996</v>
      </c>
    </row>
    <row r="43" spans="1:16" ht="15" customHeight="1" x14ac:dyDescent="0.25">
      <c r="A43" s="8" t="s">
        <v>78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9"/>
      <c r="M43" s="9"/>
      <c r="N43" s="9"/>
      <c r="O43" s="9"/>
      <c r="P43" s="9">
        <f t="shared" si="1"/>
        <v>0</v>
      </c>
    </row>
    <row r="44" spans="1:16" ht="15" customHeight="1" x14ac:dyDescent="0.25">
      <c r="A44" s="8" t="s">
        <v>79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9"/>
      <c r="M44" s="9"/>
      <c r="N44" s="9"/>
      <c r="O44" s="9"/>
      <c r="P44" s="9">
        <f t="shared" si="1"/>
        <v>0</v>
      </c>
    </row>
    <row r="45" spans="1:16" ht="15" customHeight="1" x14ac:dyDescent="0.25">
      <c r="A45" s="8" t="s">
        <v>80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9"/>
      <c r="M45" s="9"/>
      <c r="N45" s="9"/>
      <c r="O45" s="9"/>
      <c r="P45" s="9">
        <f t="shared" si="1"/>
        <v>0</v>
      </c>
    </row>
    <row r="46" spans="1:16" ht="15" customHeight="1" x14ac:dyDescent="0.25">
      <c r="A46" s="8" t="s">
        <v>81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9"/>
      <c r="M46" s="9"/>
      <c r="N46" s="9"/>
      <c r="O46" s="9"/>
      <c r="P46" s="9">
        <f t="shared" si="1"/>
        <v>0</v>
      </c>
    </row>
    <row r="47" spans="1:16" ht="15" customHeight="1" x14ac:dyDescent="0.25">
      <c r="A47" s="8" t="s">
        <v>33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9"/>
      <c r="M47" s="9"/>
      <c r="N47" s="9"/>
      <c r="O47" s="9"/>
      <c r="P47" s="9">
        <f t="shared" si="1"/>
        <v>0</v>
      </c>
    </row>
    <row r="48" spans="1:16" ht="15" customHeight="1" x14ac:dyDescent="0.25">
      <c r="A48" s="6" t="s">
        <v>34</v>
      </c>
      <c r="B48" s="34">
        <f t="shared" ref="B48:O48" si="6">SUM(B49:B56)</f>
        <v>9279526506</v>
      </c>
      <c r="C48" s="34">
        <f t="shared" si="6"/>
        <v>8871255688.9099998</v>
      </c>
      <c r="D48" s="34">
        <f t="shared" si="6"/>
        <v>9455578.3599999994</v>
      </c>
      <c r="E48" s="34">
        <f t="shared" si="6"/>
        <v>379194353.33999997</v>
      </c>
      <c r="F48" s="34">
        <f t="shared" si="6"/>
        <v>244443432.91000003</v>
      </c>
      <c r="G48" s="34">
        <f>SUM(G49:G56)</f>
        <v>214746149.92000002</v>
      </c>
      <c r="H48" s="34">
        <f t="shared" si="6"/>
        <v>114511252.72</v>
      </c>
      <c r="I48" s="34">
        <f t="shared" si="6"/>
        <v>88555611.369999975</v>
      </c>
      <c r="J48" s="34">
        <f t="shared" si="6"/>
        <v>32804175.41</v>
      </c>
      <c r="K48" s="34">
        <f t="shared" si="6"/>
        <v>292511696.63999999</v>
      </c>
      <c r="L48" s="7">
        <f t="shared" si="6"/>
        <v>0</v>
      </c>
      <c r="M48" s="7">
        <f t="shared" si="6"/>
        <v>0</v>
      </c>
      <c r="N48" s="7">
        <f t="shared" si="6"/>
        <v>0</v>
      </c>
      <c r="O48" s="7">
        <f t="shared" si="6"/>
        <v>0</v>
      </c>
      <c r="P48" s="7">
        <f t="shared" si="1"/>
        <v>1376222250.6700001</v>
      </c>
    </row>
    <row r="49" spans="1:16" ht="15" customHeight="1" x14ac:dyDescent="0.25">
      <c r="A49" s="8" t="s">
        <v>35</v>
      </c>
      <c r="B49" s="35">
        <v>2572137373</v>
      </c>
      <c r="C49" s="35">
        <v>1135259251.1500001</v>
      </c>
      <c r="D49" s="35">
        <v>3012778.36</v>
      </c>
      <c r="E49" s="35">
        <v>335226479.64999998</v>
      </c>
      <c r="F49" s="35">
        <v>194919965.66</v>
      </c>
      <c r="G49" s="35">
        <v>72732631.370000005</v>
      </c>
      <c r="H49" s="35">
        <v>67302320.219999999</v>
      </c>
      <c r="I49" s="35">
        <v>67226493.129999995</v>
      </c>
      <c r="J49" s="35">
        <v>5202669.72</v>
      </c>
      <c r="K49" s="35">
        <v>8363777.1399999997</v>
      </c>
      <c r="L49" s="9"/>
      <c r="M49" s="9"/>
      <c r="N49" s="9"/>
      <c r="O49" s="9"/>
      <c r="P49" s="9">
        <f t="shared" si="1"/>
        <v>753987115.25</v>
      </c>
    </row>
    <row r="50" spans="1:16" ht="15" customHeight="1" x14ac:dyDescent="0.25">
      <c r="A50" s="8" t="s">
        <v>36</v>
      </c>
      <c r="B50" s="35">
        <v>452997418</v>
      </c>
      <c r="C50" s="35">
        <v>1238690780.46</v>
      </c>
      <c r="D50" s="35">
        <v>6442800</v>
      </c>
      <c r="E50" s="35">
        <v>19236399.84</v>
      </c>
      <c r="F50" s="35">
        <v>16198538.560000001</v>
      </c>
      <c r="G50" s="35">
        <v>9825722.7300000004</v>
      </c>
      <c r="H50" s="35">
        <v>22152895.199999999</v>
      </c>
      <c r="I50" s="35">
        <v>321774.40999999997</v>
      </c>
      <c r="J50" s="35">
        <v>22165059.100000001</v>
      </c>
      <c r="K50" s="48">
        <v>202094504.71000001</v>
      </c>
      <c r="L50" s="9"/>
      <c r="M50" s="9"/>
      <c r="N50" s="9"/>
      <c r="O50" s="9"/>
      <c r="P50" s="9">
        <f t="shared" si="1"/>
        <v>298437694.55000001</v>
      </c>
    </row>
    <row r="51" spans="1:16" ht="15" customHeight="1" x14ac:dyDescent="0.25">
      <c r="A51" s="8" t="s">
        <v>37</v>
      </c>
      <c r="B51" s="35">
        <v>270447478</v>
      </c>
      <c r="C51" s="35">
        <v>59088521</v>
      </c>
      <c r="D51" s="35"/>
      <c r="E51" s="35">
        <v>1683297.12</v>
      </c>
      <c r="F51" s="35">
        <v>1612790.02</v>
      </c>
      <c r="G51" s="35">
        <v>755790.08</v>
      </c>
      <c r="H51" s="35">
        <v>36108</v>
      </c>
      <c r="I51" s="35">
        <v>17861615.07</v>
      </c>
      <c r="J51" s="35">
        <v>0</v>
      </c>
      <c r="K51" s="35">
        <v>3107468.64</v>
      </c>
      <c r="L51" s="9"/>
      <c r="M51" s="9"/>
      <c r="N51" s="9"/>
      <c r="O51" s="9"/>
      <c r="P51" s="9">
        <f t="shared" si="1"/>
        <v>25057068.93</v>
      </c>
    </row>
    <row r="52" spans="1:16" ht="15" customHeight="1" x14ac:dyDescent="0.25">
      <c r="A52" s="8" t="s">
        <v>38</v>
      </c>
      <c r="B52" s="35">
        <v>144081450</v>
      </c>
      <c r="C52" s="35">
        <v>1652109753.3399999</v>
      </c>
      <c r="D52" s="35"/>
      <c r="E52" s="35">
        <v>0</v>
      </c>
      <c r="F52" s="35">
        <v>0</v>
      </c>
      <c r="G52" s="35"/>
      <c r="H52" s="35">
        <v>0</v>
      </c>
      <c r="I52" s="35">
        <v>0</v>
      </c>
      <c r="J52" s="35">
        <v>0</v>
      </c>
      <c r="K52" s="35">
        <v>0</v>
      </c>
      <c r="L52" s="9"/>
      <c r="M52" s="9"/>
      <c r="N52" s="9"/>
      <c r="O52" s="9"/>
      <c r="P52" s="9">
        <f t="shared" si="1"/>
        <v>0</v>
      </c>
    </row>
    <row r="53" spans="1:16" ht="15" customHeight="1" x14ac:dyDescent="0.25">
      <c r="A53" s="8" t="s">
        <v>39</v>
      </c>
      <c r="B53" s="35">
        <v>5786230943</v>
      </c>
      <c r="C53" s="35">
        <v>4118151287.75</v>
      </c>
      <c r="D53" s="35"/>
      <c r="E53" s="35">
        <v>1784135.89</v>
      </c>
      <c r="F53" s="35">
        <v>1952812.19</v>
      </c>
      <c r="G53" s="35">
        <v>5424844.2999999998</v>
      </c>
      <c r="H53" s="35">
        <v>245204</v>
      </c>
      <c r="I53" s="35">
        <v>915762.03</v>
      </c>
      <c r="J53" s="35">
        <v>546182.18999999994</v>
      </c>
      <c r="K53" s="35">
        <v>11448.7</v>
      </c>
      <c r="L53" s="9"/>
      <c r="M53" s="9"/>
      <c r="N53" s="9"/>
      <c r="O53" s="9"/>
      <c r="P53" s="9">
        <f t="shared" si="1"/>
        <v>10880389.299999997</v>
      </c>
    </row>
    <row r="54" spans="1:16" ht="15" customHeight="1" x14ac:dyDescent="0.25">
      <c r="A54" s="8" t="s">
        <v>40</v>
      </c>
      <c r="B54" s="35">
        <v>44378184</v>
      </c>
      <c r="C54" s="35">
        <v>20901304.309999999</v>
      </c>
      <c r="D54" s="35"/>
      <c r="E54" s="35">
        <v>166813.79999999999</v>
      </c>
      <c r="F54" s="35">
        <v>75018.27</v>
      </c>
      <c r="G54" s="35">
        <v>37333.74</v>
      </c>
      <c r="H54" s="35">
        <v>7788</v>
      </c>
      <c r="I54" s="35">
        <v>158682.71</v>
      </c>
      <c r="J54" s="35">
        <v>125858.9</v>
      </c>
      <c r="K54" s="35">
        <v>31380.45</v>
      </c>
      <c r="L54" s="9"/>
      <c r="M54" s="9"/>
      <c r="N54" s="9"/>
      <c r="O54" s="9"/>
      <c r="P54" s="9">
        <f t="shared" si="1"/>
        <v>602875.87</v>
      </c>
    </row>
    <row r="55" spans="1:16" ht="15" customHeight="1" x14ac:dyDescent="0.25">
      <c r="A55" s="8" t="s">
        <v>41</v>
      </c>
      <c r="B55" s="35">
        <v>4456160</v>
      </c>
      <c r="C55" s="35">
        <v>65382838.399999999</v>
      </c>
      <c r="D55" s="35"/>
      <c r="E55" s="35">
        <v>272475.53999999998</v>
      </c>
      <c r="F55" s="35">
        <v>1507770.21</v>
      </c>
      <c r="G55" s="35">
        <v>1363538.2</v>
      </c>
      <c r="H55" s="35">
        <v>280840</v>
      </c>
      <c r="I55" s="35">
        <v>288000.02</v>
      </c>
      <c r="J55" s="35">
        <v>48616</v>
      </c>
      <c r="K55" s="35">
        <v>2218872</v>
      </c>
      <c r="L55" s="9"/>
      <c r="M55" s="9"/>
      <c r="N55" s="9"/>
      <c r="P55" s="9">
        <f t="shared" si="1"/>
        <v>5980111.9700000007</v>
      </c>
    </row>
    <row r="56" spans="1:16" ht="15" customHeight="1" x14ac:dyDescent="0.25">
      <c r="A56" s="8" t="s">
        <v>42</v>
      </c>
      <c r="B56" s="35">
        <v>4797500</v>
      </c>
      <c r="C56" s="35">
        <v>581671952.5</v>
      </c>
      <c r="D56" s="35"/>
      <c r="E56" s="35">
        <v>20824751.5</v>
      </c>
      <c r="F56" s="35">
        <v>28176538</v>
      </c>
      <c r="G56" s="35">
        <v>124606289.5</v>
      </c>
      <c r="H56" s="35">
        <v>24486097.300000001</v>
      </c>
      <c r="I56" s="35">
        <v>1783284</v>
      </c>
      <c r="J56" s="35">
        <v>4715789.5</v>
      </c>
      <c r="K56" s="35">
        <v>76684245</v>
      </c>
      <c r="L56" s="9"/>
      <c r="M56" s="9"/>
      <c r="N56" s="9"/>
      <c r="O56" s="18"/>
      <c r="P56" s="9">
        <f>SUM(D56:O56)</f>
        <v>281276994.80000001</v>
      </c>
    </row>
    <row r="57" spans="1:16" ht="15" customHeight="1" x14ac:dyDescent="0.25">
      <c r="A57" s="6" t="s">
        <v>43</v>
      </c>
      <c r="B57" s="34">
        <f>SUM(B58:B59)</f>
        <v>11673691279</v>
      </c>
      <c r="C57" s="34">
        <f>SUM(C58:C61)</f>
        <v>11996657543.82</v>
      </c>
      <c r="D57" s="34">
        <f>SUM(D58:D59)</f>
        <v>0</v>
      </c>
      <c r="E57" s="34">
        <f t="shared" ref="E57:O57" si="7">SUM(E58:E59)</f>
        <v>514941043.36000001</v>
      </c>
      <c r="F57" s="34">
        <f>SUM(F58:F59)</f>
        <v>448638819.02999997</v>
      </c>
      <c r="G57" s="34">
        <f t="shared" si="7"/>
        <v>608121422.51999998</v>
      </c>
      <c r="H57" s="34">
        <f t="shared" si="7"/>
        <v>819357959.52999997</v>
      </c>
      <c r="I57" s="34">
        <f t="shared" si="7"/>
        <v>834459262.96000004</v>
      </c>
      <c r="J57" s="34">
        <f t="shared" si="7"/>
        <v>1121570472.6600001</v>
      </c>
      <c r="K57" s="34">
        <f t="shared" si="7"/>
        <v>706201907.38999999</v>
      </c>
      <c r="L57" s="7">
        <f t="shared" si="7"/>
        <v>0</v>
      </c>
      <c r="M57" s="7">
        <f t="shared" si="7"/>
        <v>0</v>
      </c>
      <c r="N57" s="7">
        <f t="shared" si="7"/>
        <v>0</v>
      </c>
      <c r="O57" s="7">
        <f t="shared" si="7"/>
        <v>0</v>
      </c>
      <c r="P57" s="7">
        <f t="shared" si="1"/>
        <v>5053290887.4499998</v>
      </c>
    </row>
    <row r="58" spans="1:16" ht="15" customHeight="1" x14ac:dyDescent="0.25">
      <c r="A58" s="8" t="s">
        <v>44</v>
      </c>
      <c r="B58" s="35">
        <v>11672191279</v>
      </c>
      <c r="C58" s="35">
        <v>11995157543.82</v>
      </c>
      <c r="D58" s="35"/>
      <c r="E58" s="35">
        <v>514941043.36000001</v>
      </c>
      <c r="F58" s="35">
        <v>448638819.02999997</v>
      </c>
      <c r="G58" s="35">
        <v>608121422.51999998</v>
      </c>
      <c r="H58" s="35">
        <v>819357959.52999997</v>
      </c>
      <c r="I58" s="35">
        <v>834459262.96000004</v>
      </c>
      <c r="J58" s="35">
        <v>1121570472.6600001</v>
      </c>
      <c r="K58" s="35">
        <v>706201907.38999999</v>
      </c>
      <c r="L58" s="26"/>
      <c r="M58" s="26"/>
      <c r="N58" s="26"/>
      <c r="O58" s="18"/>
      <c r="P58" s="26">
        <f t="shared" si="1"/>
        <v>5053290887.4499998</v>
      </c>
    </row>
    <row r="59" spans="1:16" ht="15" customHeight="1" x14ac:dyDescent="0.25">
      <c r="A59" s="8" t="s">
        <v>45</v>
      </c>
      <c r="B59" s="35">
        <v>1500000</v>
      </c>
      <c r="C59" s="35">
        <v>1500000</v>
      </c>
      <c r="D59" s="35"/>
      <c r="E59" s="35"/>
      <c r="F59" s="35"/>
      <c r="G59" s="35"/>
      <c r="H59" s="35"/>
      <c r="I59" s="35"/>
      <c r="J59" s="35"/>
      <c r="K59" s="35"/>
      <c r="L59" s="9"/>
      <c r="M59" s="9"/>
      <c r="N59" s="9"/>
      <c r="O59" s="9"/>
      <c r="P59" s="26">
        <f t="shared" si="1"/>
        <v>0</v>
      </c>
    </row>
    <row r="60" spans="1:16" ht="15" customHeight="1" x14ac:dyDescent="0.25">
      <c r="A60" s="8" t="s">
        <v>71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9"/>
      <c r="M60" s="9"/>
      <c r="N60" s="9"/>
      <c r="O60" s="9"/>
      <c r="P60" s="26">
        <f t="shared" si="1"/>
        <v>0</v>
      </c>
    </row>
    <row r="61" spans="1:16" ht="15" customHeight="1" x14ac:dyDescent="0.25">
      <c r="A61" s="8" t="s">
        <v>59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9"/>
      <c r="M61" s="9"/>
      <c r="N61" s="9"/>
      <c r="O61" s="9"/>
      <c r="P61" s="26">
        <f t="shared" si="1"/>
        <v>0</v>
      </c>
    </row>
    <row r="62" spans="1:16" ht="15" customHeight="1" x14ac:dyDescent="0.25">
      <c r="A62" s="19" t="s">
        <v>60</v>
      </c>
      <c r="B62" s="34">
        <f>SUM(B63:B67)</f>
        <v>0</v>
      </c>
      <c r="C62" s="34">
        <v>0</v>
      </c>
      <c r="D62" s="34">
        <f>SUM(D63:D67)</f>
        <v>0</v>
      </c>
      <c r="E62" s="34">
        <f t="shared" ref="E62:J62" si="8">SUM(E63:E67)</f>
        <v>0</v>
      </c>
      <c r="F62" s="34">
        <f t="shared" si="8"/>
        <v>0</v>
      </c>
      <c r="G62" s="34">
        <f t="shared" si="8"/>
        <v>0</v>
      </c>
      <c r="H62" s="34">
        <f t="shared" si="8"/>
        <v>0</v>
      </c>
      <c r="I62" s="34">
        <f t="shared" si="8"/>
        <v>0</v>
      </c>
      <c r="J62" s="34">
        <f t="shared" si="8"/>
        <v>0</v>
      </c>
      <c r="K62" s="34">
        <v>0</v>
      </c>
      <c r="L62" s="7">
        <v>0</v>
      </c>
      <c r="M62" s="7">
        <v>0</v>
      </c>
      <c r="N62" s="7">
        <v>0</v>
      </c>
      <c r="O62" s="7">
        <v>0</v>
      </c>
      <c r="P62" s="7">
        <f t="shared" si="1"/>
        <v>0</v>
      </c>
    </row>
    <row r="63" spans="1:16" ht="15" customHeight="1" x14ac:dyDescent="0.25">
      <c r="A63" s="8" t="s">
        <v>61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9"/>
      <c r="M63" s="9"/>
      <c r="N63" s="9"/>
      <c r="O63" s="9"/>
      <c r="P63" s="9">
        <f t="shared" si="1"/>
        <v>0</v>
      </c>
    </row>
    <row r="64" spans="1:16" ht="15" customHeight="1" x14ac:dyDescent="0.25">
      <c r="A64" s="8" t="s">
        <v>62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9"/>
      <c r="M64" s="9"/>
      <c r="N64" s="9"/>
      <c r="O64" s="9"/>
      <c r="P64" s="9">
        <f t="shared" si="1"/>
        <v>0</v>
      </c>
    </row>
    <row r="65" spans="1:16" ht="15" customHeight="1" x14ac:dyDescent="0.25">
      <c r="A65" s="8" t="s">
        <v>63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9"/>
      <c r="M65" s="9"/>
      <c r="N65" s="9"/>
      <c r="O65" s="9"/>
      <c r="P65" s="9">
        <f t="shared" si="1"/>
        <v>0</v>
      </c>
    </row>
    <row r="66" spans="1:16" ht="15" customHeight="1" x14ac:dyDescent="0.25">
      <c r="A66" s="8" t="s">
        <v>64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9"/>
      <c r="M66" s="9"/>
      <c r="N66" s="9"/>
      <c r="O66" s="9"/>
      <c r="P66" s="9">
        <f t="shared" si="1"/>
        <v>0</v>
      </c>
    </row>
    <row r="67" spans="1:16" ht="15" customHeight="1" x14ac:dyDescent="0.25">
      <c r="A67" s="8" t="s">
        <v>65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9"/>
      <c r="M67" s="9"/>
      <c r="N67" s="9"/>
      <c r="O67" s="9"/>
      <c r="P67" s="9">
        <f t="shared" si="1"/>
        <v>0</v>
      </c>
    </row>
    <row r="68" spans="1:16" ht="15" customHeight="1" x14ac:dyDescent="0.25">
      <c r="A68" s="19" t="s">
        <v>66</v>
      </c>
      <c r="B68" s="34">
        <f>SUM(B69:B72)</f>
        <v>0</v>
      </c>
      <c r="C68" s="34">
        <v>0</v>
      </c>
      <c r="D68" s="34">
        <f>SUM(D69:D72)</f>
        <v>0</v>
      </c>
      <c r="E68" s="34">
        <f>SUM(E69:E72)</f>
        <v>0</v>
      </c>
      <c r="F68" s="34">
        <f t="shared" ref="F68:I68" si="9">SUM(F69:F72)</f>
        <v>0</v>
      </c>
      <c r="G68" s="34">
        <f t="shared" si="9"/>
        <v>0</v>
      </c>
      <c r="H68" s="34">
        <f t="shared" si="9"/>
        <v>0</v>
      </c>
      <c r="I68" s="34">
        <f t="shared" si="9"/>
        <v>0</v>
      </c>
      <c r="J68" s="34">
        <f>SUM(J69:J72)</f>
        <v>0</v>
      </c>
      <c r="K68" s="34">
        <v>0</v>
      </c>
      <c r="L68" s="7">
        <v>0</v>
      </c>
      <c r="M68" s="7">
        <v>0</v>
      </c>
      <c r="N68" s="7">
        <v>0</v>
      </c>
      <c r="O68" s="7">
        <v>0</v>
      </c>
      <c r="P68" s="7">
        <f t="shared" si="1"/>
        <v>0</v>
      </c>
    </row>
    <row r="69" spans="1:16" ht="15" customHeight="1" x14ac:dyDescent="0.25">
      <c r="A69" s="8" t="s">
        <v>67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9"/>
      <c r="M69" s="9"/>
      <c r="N69" s="9"/>
      <c r="O69" s="9"/>
      <c r="P69" s="9">
        <f t="shared" ref="P69:P86" si="10">SUM(D69:O69)</f>
        <v>0</v>
      </c>
    </row>
    <row r="70" spans="1:16" ht="15" customHeight="1" x14ac:dyDescent="0.25">
      <c r="A70" s="8" t="s">
        <v>68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9"/>
      <c r="M70" s="9"/>
      <c r="N70" s="9"/>
      <c r="O70" s="9"/>
      <c r="P70" s="9">
        <f t="shared" si="10"/>
        <v>0</v>
      </c>
    </row>
    <row r="71" spans="1:16" ht="15" customHeight="1" x14ac:dyDescent="0.25">
      <c r="A71" s="8" t="s">
        <v>69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9"/>
      <c r="M71" s="9"/>
      <c r="N71" s="9"/>
      <c r="O71" s="9"/>
      <c r="P71" s="9">
        <f t="shared" si="10"/>
        <v>0</v>
      </c>
    </row>
    <row r="72" spans="1:16" ht="15" customHeight="1" x14ac:dyDescent="0.25">
      <c r="A72" s="8" t="s">
        <v>70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9"/>
      <c r="M72" s="9"/>
      <c r="N72" s="9"/>
      <c r="O72" s="9"/>
      <c r="P72" s="9">
        <f t="shared" si="10"/>
        <v>0</v>
      </c>
    </row>
    <row r="73" spans="1:16" x14ac:dyDescent="0.25">
      <c r="A73" s="10" t="s">
        <v>46</v>
      </c>
      <c r="B73" s="37">
        <f t="shared" ref="B73:P73" si="11">+B7+B12+B22+B31+B48+B57+B40</f>
        <v>223680029647</v>
      </c>
      <c r="C73" s="37">
        <f t="shared" si="11"/>
        <v>215931317994</v>
      </c>
      <c r="D73" s="37">
        <f t="shared" si="11"/>
        <v>13168634714.210001</v>
      </c>
      <c r="E73" s="37">
        <f t="shared" si="11"/>
        <v>12290684989.370001</v>
      </c>
      <c r="F73" s="37">
        <f t="shared" si="11"/>
        <v>13357575759.570002</v>
      </c>
      <c r="G73" s="37">
        <f t="shared" si="11"/>
        <v>13972372230.23</v>
      </c>
      <c r="H73" s="37">
        <f t="shared" si="11"/>
        <v>14311531378.210001</v>
      </c>
      <c r="I73" s="37">
        <f t="shared" si="11"/>
        <v>14210911188.700001</v>
      </c>
      <c r="J73" s="37">
        <f t="shared" si="11"/>
        <v>14463119269.780003</v>
      </c>
      <c r="K73" s="49">
        <f t="shared" si="11"/>
        <v>16143554051.490002</v>
      </c>
      <c r="L73" s="11">
        <f t="shared" si="11"/>
        <v>0</v>
      </c>
      <c r="M73" s="11">
        <f t="shared" si="11"/>
        <v>0</v>
      </c>
      <c r="N73" s="11">
        <f t="shared" si="11"/>
        <v>0</v>
      </c>
      <c r="O73" s="11">
        <f t="shared" si="11"/>
        <v>0</v>
      </c>
      <c r="P73" s="11">
        <f t="shared" si="11"/>
        <v>111918383581.55998</v>
      </c>
    </row>
    <row r="74" spans="1:16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6"/>
      <c r="P74">
        <f t="shared" si="10"/>
        <v>0</v>
      </c>
    </row>
    <row r="75" spans="1:16" x14ac:dyDescent="0.25">
      <c r="A75" s="4" t="s">
        <v>47</v>
      </c>
      <c r="B75" s="39">
        <f>+B76+B79+B82</f>
        <v>0</v>
      </c>
      <c r="C75" s="39">
        <v>0</v>
      </c>
      <c r="D75" s="39">
        <f>+D76+D79+D82</f>
        <v>0</v>
      </c>
      <c r="E75" s="39">
        <f t="shared" ref="E75:L75" si="12">+E76+E79+E82</f>
        <v>0</v>
      </c>
      <c r="F75" s="39">
        <f t="shared" si="12"/>
        <v>0</v>
      </c>
      <c r="G75" s="39">
        <f t="shared" si="12"/>
        <v>0</v>
      </c>
      <c r="H75" s="39">
        <f t="shared" si="12"/>
        <v>0</v>
      </c>
      <c r="I75" s="39">
        <f t="shared" si="12"/>
        <v>0</v>
      </c>
      <c r="J75" s="39">
        <f t="shared" si="12"/>
        <v>0</v>
      </c>
      <c r="K75" s="50">
        <f t="shared" si="12"/>
        <v>0</v>
      </c>
      <c r="L75" s="12">
        <f t="shared" si="12"/>
        <v>0</v>
      </c>
      <c r="M75" s="12">
        <v>0</v>
      </c>
      <c r="N75" s="12">
        <v>0</v>
      </c>
      <c r="O75" s="12">
        <v>0</v>
      </c>
      <c r="P75" s="12">
        <f t="shared" si="10"/>
        <v>0</v>
      </c>
    </row>
    <row r="76" spans="1:16" x14ac:dyDescent="0.25">
      <c r="A76" s="16" t="s">
        <v>51</v>
      </c>
      <c r="B76" s="39">
        <f>B77+B78</f>
        <v>0</v>
      </c>
      <c r="C76" s="39">
        <v>0</v>
      </c>
      <c r="D76" s="39">
        <f>D77+D78</f>
        <v>0</v>
      </c>
      <c r="E76" s="39">
        <f t="shared" ref="E76:K76" si="13">E77+E78</f>
        <v>0</v>
      </c>
      <c r="F76" s="39">
        <f t="shared" si="13"/>
        <v>0</v>
      </c>
      <c r="G76" s="39">
        <f t="shared" si="13"/>
        <v>0</v>
      </c>
      <c r="H76" s="39">
        <f t="shared" si="13"/>
        <v>0</v>
      </c>
      <c r="I76" s="39">
        <f t="shared" si="13"/>
        <v>0</v>
      </c>
      <c r="J76" s="39">
        <f t="shared" si="13"/>
        <v>0</v>
      </c>
      <c r="K76" s="50">
        <f t="shared" si="13"/>
        <v>0</v>
      </c>
      <c r="L76" s="12">
        <v>0</v>
      </c>
      <c r="M76" s="12">
        <v>0</v>
      </c>
      <c r="N76" s="12">
        <v>0</v>
      </c>
      <c r="O76" s="12">
        <v>0</v>
      </c>
      <c r="P76" s="12">
        <f t="shared" si="10"/>
        <v>0</v>
      </c>
    </row>
    <row r="77" spans="1:16" ht="30" x14ac:dyDescent="0.25">
      <c r="A77" s="17" t="s">
        <v>52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9"/>
      <c r="M77" s="9"/>
      <c r="N77" s="9"/>
      <c r="O77" s="9"/>
      <c r="P77" s="9">
        <f t="shared" si="10"/>
        <v>0</v>
      </c>
    </row>
    <row r="78" spans="1:16" ht="30" x14ac:dyDescent="0.25">
      <c r="A78" s="17" t="s">
        <v>53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9"/>
      <c r="M78" s="9"/>
      <c r="N78" s="9"/>
      <c r="O78" s="9"/>
      <c r="P78" s="9">
        <f t="shared" si="10"/>
        <v>0</v>
      </c>
    </row>
    <row r="79" spans="1:16" x14ac:dyDescent="0.25">
      <c r="A79" s="16" t="s">
        <v>54</v>
      </c>
      <c r="B79" s="39">
        <f>B80+B81</f>
        <v>0</v>
      </c>
      <c r="C79" s="39">
        <v>0</v>
      </c>
      <c r="D79" s="39">
        <f>D80+D81</f>
        <v>0</v>
      </c>
      <c r="E79" s="39">
        <f t="shared" ref="E79:L79" si="14">E80+E81</f>
        <v>0</v>
      </c>
      <c r="F79" s="39">
        <f t="shared" si="14"/>
        <v>0</v>
      </c>
      <c r="G79" s="39">
        <f t="shared" si="14"/>
        <v>0</v>
      </c>
      <c r="H79" s="39">
        <f t="shared" si="14"/>
        <v>0</v>
      </c>
      <c r="I79" s="39">
        <f t="shared" si="14"/>
        <v>0</v>
      </c>
      <c r="J79" s="39">
        <f t="shared" si="14"/>
        <v>0</v>
      </c>
      <c r="K79" s="50">
        <f t="shared" si="14"/>
        <v>0</v>
      </c>
      <c r="L79" s="12">
        <f t="shared" si="14"/>
        <v>0</v>
      </c>
      <c r="M79" s="12">
        <v>0</v>
      </c>
      <c r="N79" s="12">
        <v>0</v>
      </c>
      <c r="O79" s="12">
        <v>0</v>
      </c>
      <c r="P79" s="12">
        <f t="shared" si="10"/>
        <v>0</v>
      </c>
    </row>
    <row r="80" spans="1:16" ht="30" x14ac:dyDescent="0.25">
      <c r="A80" s="17" t="s">
        <v>55</v>
      </c>
      <c r="B80" s="35">
        <v>0</v>
      </c>
      <c r="C80" s="35">
        <v>500000000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9"/>
      <c r="M80" s="9"/>
      <c r="N80" s="9"/>
      <c r="O80" s="9"/>
      <c r="P80" s="9">
        <f t="shared" si="10"/>
        <v>0</v>
      </c>
    </row>
    <row r="81" spans="1:19" ht="30" x14ac:dyDescent="0.25">
      <c r="A81" s="17" t="s">
        <v>56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9"/>
      <c r="M81" s="9"/>
      <c r="N81" s="9"/>
      <c r="O81" s="9"/>
      <c r="P81" s="9">
        <f t="shared" si="10"/>
        <v>0</v>
      </c>
    </row>
    <row r="82" spans="1:19" x14ac:dyDescent="0.25">
      <c r="A82" s="16" t="s">
        <v>57</v>
      </c>
      <c r="B82" s="39">
        <f>B83</f>
        <v>0</v>
      </c>
      <c r="C82" s="39">
        <v>0</v>
      </c>
      <c r="D82" s="39">
        <f>D83</f>
        <v>0</v>
      </c>
      <c r="E82" s="39">
        <f t="shared" ref="E82:K82" si="15">E83</f>
        <v>0</v>
      </c>
      <c r="F82" s="39">
        <f t="shared" si="15"/>
        <v>0</v>
      </c>
      <c r="G82" s="39">
        <f t="shared" si="15"/>
        <v>0</v>
      </c>
      <c r="H82" s="39">
        <f t="shared" si="15"/>
        <v>0</v>
      </c>
      <c r="I82" s="39">
        <f t="shared" si="15"/>
        <v>0</v>
      </c>
      <c r="J82" s="39">
        <f t="shared" si="15"/>
        <v>0</v>
      </c>
      <c r="K82" s="50">
        <f t="shared" si="15"/>
        <v>0</v>
      </c>
      <c r="L82" s="12">
        <v>0</v>
      </c>
      <c r="M82" s="12">
        <v>0</v>
      </c>
      <c r="N82" s="12">
        <v>0</v>
      </c>
      <c r="O82" s="12">
        <v>0</v>
      </c>
      <c r="P82" s="12">
        <f t="shared" si="10"/>
        <v>0</v>
      </c>
    </row>
    <row r="83" spans="1:19" ht="30" x14ac:dyDescent="0.25">
      <c r="A83" s="17" t="s">
        <v>58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9"/>
      <c r="M83" s="9"/>
      <c r="N83" s="9"/>
      <c r="O83" s="9"/>
      <c r="P83" s="9">
        <f t="shared" si="10"/>
        <v>0</v>
      </c>
    </row>
    <row r="84" spans="1:19" x14ac:dyDescent="0.25">
      <c r="A84" s="10" t="s">
        <v>48</v>
      </c>
      <c r="B84" s="37">
        <f>B75</f>
        <v>0</v>
      </c>
      <c r="C84" s="37">
        <f>SUM(C75:C83)</f>
        <v>500000000</v>
      </c>
      <c r="D84" s="37">
        <f t="shared" ref="D84:O84" si="16">SUM(D75:D83)</f>
        <v>0</v>
      </c>
      <c r="E84" s="37">
        <f t="shared" si="16"/>
        <v>0</v>
      </c>
      <c r="F84" s="37">
        <f t="shared" si="16"/>
        <v>0</v>
      </c>
      <c r="G84" s="37">
        <f t="shared" si="16"/>
        <v>0</v>
      </c>
      <c r="H84" s="37">
        <f t="shared" si="16"/>
        <v>0</v>
      </c>
      <c r="I84" s="37">
        <f t="shared" si="16"/>
        <v>0</v>
      </c>
      <c r="J84" s="37">
        <f t="shared" si="16"/>
        <v>0</v>
      </c>
      <c r="K84" s="37">
        <f t="shared" si="16"/>
        <v>0</v>
      </c>
      <c r="L84" s="37">
        <f t="shared" si="16"/>
        <v>0</v>
      </c>
      <c r="M84" s="37">
        <f t="shared" si="16"/>
        <v>0</v>
      </c>
      <c r="N84" s="37">
        <f t="shared" si="16"/>
        <v>0</v>
      </c>
      <c r="O84" s="37">
        <f t="shared" si="16"/>
        <v>0</v>
      </c>
      <c r="P84" s="13">
        <f t="shared" si="10"/>
        <v>0</v>
      </c>
    </row>
    <row r="85" spans="1:19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6"/>
      <c r="P85">
        <f t="shared" si="10"/>
        <v>0</v>
      </c>
    </row>
    <row r="86" spans="1:19" ht="31.5" x14ac:dyDescent="0.25">
      <c r="A86" s="14" t="s">
        <v>49</v>
      </c>
      <c r="B86" s="40">
        <f>B84+B73</f>
        <v>223680029647</v>
      </c>
      <c r="C86" s="40">
        <f>+C73+C84</f>
        <v>216431317994</v>
      </c>
      <c r="D86" s="40">
        <f t="shared" ref="D86:O86" si="17">D84+D73</f>
        <v>13168634714.210001</v>
      </c>
      <c r="E86" s="40">
        <f t="shared" si="17"/>
        <v>12290684989.370001</v>
      </c>
      <c r="F86" s="40">
        <f>F84+F73</f>
        <v>13357575759.570002</v>
      </c>
      <c r="G86" s="40">
        <f t="shared" si="17"/>
        <v>13972372230.23</v>
      </c>
      <c r="H86" s="40">
        <f t="shared" si="17"/>
        <v>14311531378.210001</v>
      </c>
      <c r="I86" s="40">
        <f t="shared" si="17"/>
        <v>14210911188.700001</v>
      </c>
      <c r="J86" s="40">
        <f t="shared" si="17"/>
        <v>14463119269.780003</v>
      </c>
      <c r="K86" s="40">
        <f t="shared" si="17"/>
        <v>16143554051.490002</v>
      </c>
      <c r="L86" s="31">
        <f t="shared" si="17"/>
        <v>0</v>
      </c>
      <c r="M86" s="31">
        <f t="shared" si="17"/>
        <v>0</v>
      </c>
      <c r="N86" s="31">
        <f t="shared" si="17"/>
        <v>0</v>
      </c>
      <c r="O86" s="31">
        <f t="shared" si="17"/>
        <v>0</v>
      </c>
      <c r="P86" s="15">
        <f t="shared" si="10"/>
        <v>111918383581.56001</v>
      </c>
      <c r="R86" s="32"/>
      <c r="S86" s="32"/>
    </row>
    <row r="87" spans="1:19" x14ac:dyDescent="0.25">
      <c r="A87" s="46"/>
      <c r="B87" s="46"/>
      <c r="C87" s="46"/>
      <c r="D87" s="46"/>
      <c r="E87" s="46"/>
      <c r="F87" s="46"/>
      <c r="P87" s="18"/>
      <c r="R87" s="33"/>
    </row>
    <row r="88" spans="1:19" x14ac:dyDescent="0.25">
      <c r="A88" s="21" t="s">
        <v>83</v>
      </c>
      <c r="B88" s="20"/>
      <c r="C88" s="30"/>
      <c r="D88" s="20"/>
      <c r="J88" s="18"/>
      <c r="K88" s="18"/>
      <c r="N88" s="18"/>
      <c r="P88" s="18"/>
    </row>
    <row r="89" spans="1:19" x14ac:dyDescent="0.25">
      <c r="A89" t="s">
        <v>84</v>
      </c>
      <c r="B89" s="20"/>
      <c r="C89" s="30"/>
      <c r="D89" s="20"/>
      <c r="J89" s="18"/>
      <c r="K89" s="18"/>
      <c r="N89" s="27"/>
    </row>
    <row r="90" spans="1:19" x14ac:dyDescent="0.25">
      <c r="A90" s="21" t="s">
        <v>85</v>
      </c>
      <c r="B90" s="20"/>
      <c r="C90" s="20"/>
      <c r="D90" s="20"/>
      <c r="N90" s="18"/>
    </row>
    <row r="91" spans="1:19" x14ac:dyDescent="0.25">
      <c r="A91" t="s">
        <v>86</v>
      </c>
      <c r="B91" s="20"/>
      <c r="C91" s="20"/>
      <c r="D91" s="20"/>
      <c r="N91" s="28"/>
    </row>
    <row r="92" spans="1:19" x14ac:dyDescent="0.25">
      <c r="A92" s="21" t="s">
        <v>87</v>
      </c>
      <c r="B92" s="20"/>
      <c r="C92" s="20"/>
      <c r="D92" s="20"/>
    </row>
    <row r="93" spans="1:19" x14ac:dyDescent="0.25">
      <c r="A93" s="47" t="s">
        <v>88</v>
      </c>
      <c r="B93" s="47"/>
      <c r="C93" s="47"/>
      <c r="D93" s="47"/>
      <c r="E93" s="47"/>
    </row>
    <row r="94" spans="1:19" x14ac:dyDescent="0.25">
      <c r="A94" s="20"/>
      <c r="B94" s="20"/>
      <c r="C94" s="20"/>
      <c r="D94" s="20"/>
    </row>
    <row r="95" spans="1:19" x14ac:dyDescent="0.25">
      <c r="A95" s="25" t="s">
        <v>50</v>
      </c>
      <c r="B95" s="22"/>
      <c r="C95" s="22"/>
      <c r="D95" s="18"/>
    </row>
    <row r="96" spans="1:19" x14ac:dyDescent="0.25">
      <c r="A96" s="29" t="s">
        <v>105</v>
      </c>
      <c r="B96" s="23"/>
      <c r="C96" s="23"/>
      <c r="D96" s="24"/>
    </row>
    <row r="97" spans="1:6" x14ac:dyDescent="0.25">
      <c r="A97" s="23"/>
      <c r="B97" s="23"/>
      <c r="C97" s="23"/>
      <c r="D97" s="24"/>
    </row>
    <row r="98" spans="1:6" x14ac:dyDescent="0.25">
      <c r="A98" s="23"/>
      <c r="B98" s="23"/>
      <c r="C98" s="23"/>
      <c r="D98" s="24"/>
    </row>
    <row r="100" spans="1:6" x14ac:dyDescent="0.25">
      <c r="A100" s="41" t="s">
        <v>103</v>
      </c>
      <c r="B100" s="41"/>
      <c r="C100" s="41"/>
      <c r="D100" s="41"/>
      <c r="E100" s="41"/>
      <c r="F100" s="41"/>
    </row>
    <row r="101" spans="1:6" x14ac:dyDescent="0.25">
      <c r="A101" s="42" t="s">
        <v>102</v>
      </c>
      <c r="B101" s="42"/>
      <c r="C101" s="42"/>
      <c r="D101" s="42"/>
      <c r="E101" s="42"/>
      <c r="F101" s="42"/>
    </row>
    <row r="111" spans="1:6" x14ac:dyDescent="0.25">
      <c r="E111" s="18"/>
    </row>
    <row r="112" spans="1:6" x14ac:dyDescent="0.25">
      <c r="E112" s="18"/>
    </row>
    <row r="113" spans="3:6" x14ac:dyDescent="0.25">
      <c r="E113" s="18"/>
    </row>
    <row r="114" spans="3:6" x14ac:dyDescent="0.25">
      <c r="E114" s="18"/>
    </row>
    <row r="115" spans="3:6" x14ac:dyDescent="0.25">
      <c r="E115" s="18"/>
    </row>
    <row r="116" spans="3:6" x14ac:dyDescent="0.25">
      <c r="E116" s="18"/>
    </row>
    <row r="117" spans="3:6" x14ac:dyDescent="0.25">
      <c r="E117" s="18"/>
      <c r="F117" s="18"/>
    </row>
    <row r="118" spans="3:6" x14ac:dyDescent="0.25">
      <c r="E118" s="18"/>
      <c r="F118" s="18"/>
    </row>
    <row r="119" spans="3:6" x14ac:dyDescent="0.25">
      <c r="E119" s="18"/>
    </row>
    <row r="120" spans="3:6" x14ac:dyDescent="0.25">
      <c r="E120" s="18"/>
    </row>
    <row r="121" spans="3:6" x14ac:dyDescent="0.25">
      <c r="E121" s="18"/>
    </row>
    <row r="123" spans="3:6" x14ac:dyDescent="0.25">
      <c r="E123" s="18"/>
    </row>
    <row r="124" spans="3:6" x14ac:dyDescent="0.25">
      <c r="E124" s="18"/>
    </row>
    <row r="125" spans="3:6" x14ac:dyDescent="0.25">
      <c r="E125" s="18"/>
    </row>
    <row r="128" spans="3:6" x14ac:dyDescent="0.25">
      <c r="C128" s="18"/>
    </row>
    <row r="132" spans="3:5" x14ac:dyDescent="0.25">
      <c r="C132" s="18"/>
    </row>
    <row r="136" spans="3:5" x14ac:dyDescent="0.25">
      <c r="E136" s="18"/>
    </row>
  </sheetData>
  <mergeCells count="7">
    <mergeCell ref="A100:F100"/>
    <mergeCell ref="A101:F101"/>
    <mergeCell ref="A1:P1"/>
    <mergeCell ref="A2:P2"/>
    <mergeCell ref="A3:P3"/>
    <mergeCell ref="A87:F87"/>
    <mergeCell ref="A93:E93"/>
  </mergeCells>
  <pageMargins left="0.25" right="0.25" top="0.75" bottom="0.75" header="0.3" footer="0.3"/>
  <pageSetup paperSize="5" scale="56" fitToHeight="0" orientation="landscape" r:id="rId1"/>
  <rowBreaks count="1" manualBreakCount="1">
    <brk id="67" max="15" man="1"/>
  </rowBreaks>
  <ignoredErrors>
    <ignoredError sqref="B57 P8 C31 P11:P13 P22:P23 P31:P32 P47:P49 P57:P58 P62:P72 P74:P86 P40:P46" formulaRange="1"/>
    <ignoredError sqref="C86" formula="1"/>
    <ignoredError sqref="C57:D57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7CB183-3E25-46B1-B636-2580C592F6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ECCF49-4B93-41FD-B819-1EBE6E8845A4}">
  <ds:schemaRefs>
    <ds:schemaRef ds:uri="http://schemas.microsoft.com/office/2006/metadata/properties"/>
    <ds:schemaRef ds:uri="http://schemas.microsoft.com/office/2006/documentManagement/types"/>
    <ds:schemaRef ds:uri="6c0f8f09-1889-4044-a4f7-4542b1ae657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6f454071-f228-4dda-b004-431287ab1ef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D0AD083-D56E-4B66-B977-CE90BFCC5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de gasto UE 0001</vt:lpstr>
      <vt:lpstr>'Ejecución de gasto UE 0001'!Área_de_impresión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2023-01-10T18:32:37Z</cp:lastPrinted>
  <dcterms:created xsi:type="dcterms:W3CDTF">2019-05-01T14:38:49Z</dcterms:created>
  <dcterms:modified xsi:type="dcterms:W3CDTF">2023-09-04T14:29:23Z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