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idelina.gonzalez\OneDrive - Ministerio de Educación de la República Dominicana\Escritorio\informes y cronograma de entrega\EJECUCION MENSUAL\2024\"/>
    </mc:Choice>
  </mc:AlternateContent>
  <xr:revisionPtr revIDLastSave="0" documentId="13_ncr:1_{772733E9-5060-4EF9-8D47-F48A4F700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de gasto UE 0001" sheetId="1" r:id="rId1"/>
    <sheet name="Hoja1" sheetId="2" r:id="rId2"/>
  </sheets>
  <definedNames>
    <definedName name="_xlnm.Print_Area" localSheetId="0">'Ejecución de gasto UE 0001'!$A$1:$P$102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8" i="1" l="1"/>
  <c r="M40" i="1" l="1"/>
  <c r="N40" i="1"/>
  <c r="O40" i="1"/>
  <c r="M85" i="1"/>
  <c r="N85" i="1"/>
  <c r="O85" i="1"/>
  <c r="C85" i="1"/>
  <c r="B31" i="1" l="1"/>
  <c r="C40" i="1" l="1"/>
  <c r="J22" i="1" l="1"/>
  <c r="P60" i="1" l="1"/>
  <c r="P61" i="1"/>
  <c r="P62" i="1"/>
  <c r="P50" i="1"/>
  <c r="P51" i="1"/>
  <c r="P52" i="1"/>
  <c r="P53" i="1"/>
  <c r="P54" i="1"/>
  <c r="P56" i="1"/>
  <c r="P57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8" i="1" l="1"/>
  <c r="N58" i="1"/>
  <c r="O58" i="1"/>
  <c r="M48" i="1"/>
  <c r="N48" i="1"/>
  <c r="O48" i="1"/>
  <c r="M31" i="1"/>
  <c r="M7" i="1"/>
  <c r="M12" i="1"/>
  <c r="M22" i="1"/>
  <c r="M74" i="1" l="1"/>
  <c r="M87" i="1" s="1"/>
  <c r="C48" i="1"/>
  <c r="C31" i="1"/>
  <c r="C22" i="1"/>
  <c r="C12" i="1"/>
  <c r="C7" i="1"/>
  <c r="O31" i="1"/>
  <c r="O22" i="1"/>
  <c r="O12" i="1"/>
  <c r="O7" i="1"/>
  <c r="O74" i="1" l="1"/>
  <c r="O87" i="1" s="1"/>
  <c r="C74" i="1"/>
  <c r="C87" i="1" s="1"/>
  <c r="N31" i="1"/>
  <c r="N7" i="1"/>
  <c r="N22" i="1"/>
  <c r="N12" i="1"/>
  <c r="N74" i="1" l="1"/>
  <c r="N87" i="1" s="1"/>
  <c r="P84" i="1"/>
  <c r="P82" i="1"/>
  <c r="P81" i="1"/>
  <c r="P79" i="1"/>
  <c r="P78" i="1"/>
  <c r="P75" i="1"/>
  <c r="P73" i="1"/>
  <c r="P72" i="1"/>
  <c r="P71" i="1"/>
  <c r="P70" i="1"/>
  <c r="P68" i="1"/>
  <c r="P67" i="1"/>
  <c r="P66" i="1"/>
  <c r="P65" i="1"/>
  <c r="P64" i="1"/>
  <c r="P59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3" i="1"/>
  <c r="J83" i="1"/>
  <c r="I83" i="1"/>
  <c r="H83" i="1"/>
  <c r="G83" i="1"/>
  <c r="F83" i="1"/>
  <c r="E83" i="1"/>
  <c r="D83" i="1"/>
  <c r="L80" i="1"/>
  <c r="L76" i="1" s="1"/>
  <c r="L85" i="1" s="1"/>
  <c r="K80" i="1"/>
  <c r="J80" i="1"/>
  <c r="I80" i="1"/>
  <c r="H80" i="1"/>
  <c r="G80" i="1"/>
  <c r="F80" i="1"/>
  <c r="E80" i="1"/>
  <c r="D80" i="1"/>
  <c r="K77" i="1"/>
  <c r="J77" i="1"/>
  <c r="I77" i="1"/>
  <c r="H77" i="1"/>
  <c r="G77" i="1"/>
  <c r="F77" i="1"/>
  <c r="E77" i="1"/>
  <c r="D77" i="1"/>
  <c r="J69" i="1"/>
  <c r="I69" i="1"/>
  <c r="H69" i="1"/>
  <c r="G69" i="1"/>
  <c r="F69" i="1"/>
  <c r="E69" i="1"/>
  <c r="D69" i="1"/>
  <c r="J63" i="1"/>
  <c r="I63" i="1"/>
  <c r="H63" i="1"/>
  <c r="G63" i="1"/>
  <c r="F63" i="1"/>
  <c r="E63" i="1"/>
  <c r="D63" i="1"/>
  <c r="L58" i="1"/>
  <c r="K58" i="1"/>
  <c r="J58" i="1"/>
  <c r="I58" i="1"/>
  <c r="H58" i="1"/>
  <c r="G58" i="1"/>
  <c r="F58" i="1"/>
  <c r="E58" i="1"/>
  <c r="D58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H74" i="1" l="1"/>
  <c r="G74" i="1"/>
  <c r="J74" i="1"/>
  <c r="D74" i="1"/>
  <c r="K74" i="1"/>
  <c r="D76" i="1"/>
  <c r="K76" i="1"/>
  <c r="K85" i="1" s="1"/>
  <c r="I74" i="1"/>
  <c r="E74" i="1"/>
  <c r="F74" i="1"/>
  <c r="F76" i="1"/>
  <c r="F85" i="1" s="1"/>
  <c r="J76" i="1"/>
  <c r="J85" i="1" s="1"/>
  <c r="H76" i="1"/>
  <c r="H85" i="1" s="1"/>
  <c r="P63" i="1"/>
  <c r="P83" i="1"/>
  <c r="P69" i="1"/>
  <c r="P58" i="1"/>
  <c r="G76" i="1"/>
  <c r="G85" i="1" s="1"/>
  <c r="I76" i="1"/>
  <c r="I85" i="1" s="1"/>
  <c r="E76" i="1"/>
  <c r="E85" i="1" s="1"/>
  <c r="P80" i="1"/>
  <c r="P77" i="1"/>
  <c r="P48" i="1"/>
  <c r="P40" i="1"/>
  <c r="P31" i="1"/>
  <c r="P7" i="1"/>
  <c r="P12" i="1"/>
  <c r="D85" i="1" l="1"/>
  <c r="D87" i="1" s="1"/>
  <c r="F87" i="1"/>
  <c r="J87" i="1"/>
  <c r="H87" i="1"/>
  <c r="I87" i="1"/>
  <c r="G87" i="1"/>
  <c r="E87" i="1"/>
  <c r="P76" i="1"/>
  <c r="K87" i="1"/>
  <c r="P85" i="1" l="1"/>
  <c r="B12" i="1"/>
  <c r="B22" i="1"/>
  <c r="B48" i="1"/>
  <c r="B7" i="1" l="1"/>
  <c r="B58" i="1"/>
  <c r="B69" i="1" l="1"/>
  <c r="B63" i="1"/>
  <c r="B83" i="1" l="1"/>
  <c r="B80" i="1"/>
  <c r="B77" i="1"/>
  <c r="B76" i="1" l="1"/>
  <c r="B85" i="1" l="1"/>
  <c r="B40" i="1"/>
  <c r="B74" i="1" s="1"/>
  <c r="B87" i="1" l="1"/>
  <c r="P30" i="1"/>
  <c r="L22" i="1"/>
  <c r="P22" i="1" l="1"/>
  <c r="P74" i="1" s="1"/>
  <c r="L74" i="1"/>
  <c r="L87" i="1" s="1"/>
  <c r="P87" i="1" s="1"/>
</calcChain>
</file>

<file path=xl/sharedStrings.xml><?xml version="1.0" encoding="utf-8"?>
<sst xmlns="http://schemas.openxmlformats.org/spreadsheetml/2006/main" count="182" uniqueCount="145">
  <si>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</si>
  <si>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</si>
  <si>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</si>
  <si>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</si>
  <si>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</si>
  <si>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</si>
  <si>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</si>
  <si>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</si>
  <si>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</si>
  <si>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</si>
  <si>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</si>
  <si>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</si>
  <si>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</si>
  <si>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</si>
  <si>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</si>
  <si>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</si>
  <si>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</si>
  <si>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</si>
  <si>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</si>
  <si>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</si>
  <si>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</si>
  <si>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</si>
  <si>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</si>
  <si>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</si>
  <si>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</si>
  <si>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</si>
  <si>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</si>
  <si>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</si>
  <si>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</si>
  <si>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</si>
  <si>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</si>
  <si>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</si>
  <si>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</si>
  <si>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</si>
  <si>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</si>
  <si>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</si>
  <si>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</si>
  <si>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</si>
  <si>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</si>
  <si>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</si>
  <si>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</si>
  <si>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</si>
  <si>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</si>
  <si>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</si>
  <si>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</si>
  <si>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</si>
  <si>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</si>
  <si>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</si>
  <si>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</si>
  <si>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</si>
  <si>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</si>
  <si>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</si>
  <si>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</si>
  <si>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</si>
  <si>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</si>
  <si>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</si>
  <si>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</si>
  <si>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</si>
  <si>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</si>
  <si>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</si>
  <si>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</si>
  <si>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</si>
  <si>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</si>
  <si>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</si>
  <si>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</si>
  <si>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</si>
  <si>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</si>
  <si>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</si>
  <si>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</si>
  <si>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</si>
  <si>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</si>
  <si>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</si>
  <si>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</si>
  <si>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</si>
  <si>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</si>
  <si>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</si>
  <si>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</si>
  <si>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</si>
  <si>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</si>
  <si>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</si>
  <si>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</si>
  <si>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</si>
  <si>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</si>
  <si>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</si>
  <si>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</si>
  <si>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</si>
  <si>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</si>
  <si>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</si>
  <si>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</si>
  <si>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</si>
  <si>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</si>
  <si>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</si>
  <si>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</si>
  <si>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</si>
  <si>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</si>
  <si>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</si>
  <si>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</si>
  <si>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</si>
  <si>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</si>
  <si>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</si>
  <si>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</si>
  <si>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</si>
  <si>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</si>
  <si>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</si>
  <si>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2.1.1</t>
  </si>
  <si>
    <t>2.1.2</t>
  </si>
  <si>
    <t>2.1.3</t>
  </si>
  <si>
    <t>2.1.5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</si>
  <si>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</si>
  <si>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</si>
  <si>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</si>
  <si>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</si>
  <si>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</si>
  <si>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</si>
  <si>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</si>
  <si>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</si>
  <si>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</si>
  <si>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2.3.1</t>
  </si>
  <si>
    <t>2.3.2</t>
  </si>
  <si>
    <t>2.3.3</t>
  </si>
  <si>
    <t>2.3.4</t>
  </si>
  <si>
    <t>2.3.5</t>
  </si>
  <si>
    <t>2.3.6</t>
  </si>
  <si>
    <t>2.3.7</t>
  </si>
  <si>
    <t>2.3.9</t>
  </si>
  <si>
    <t>2.4.1</t>
  </si>
  <si>
    <t>2.4.2</t>
  </si>
  <si>
    <t>2.4.7</t>
  </si>
  <si>
    <t>2.4.9</t>
  </si>
  <si>
    <t>2.5.1</t>
  </si>
  <si>
    <t>2.5.2</t>
  </si>
  <si>
    <t>2.6.1</t>
  </si>
  <si>
    <t>2.6.2</t>
  </si>
  <si>
    <t>2.6.3</t>
  </si>
  <si>
    <t>2.6.4</t>
  </si>
  <si>
    <t>2.6.5</t>
  </si>
  <si>
    <t>2.6.6</t>
  </si>
  <si>
    <t>2.6.8</t>
  </si>
  <si>
    <t>2.6.9</t>
  </si>
  <si>
    <t>2.7.1</t>
  </si>
  <si>
    <t>2.7.2</t>
  </si>
  <si>
    <t>4.2.1</t>
  </si>
  <si>
    <t>2.6.7-  ACTIVOS BIOLÓGICOS</t>
  </si>
  <si>
    <t>FEBRERO  2024</t>
  </si>
  <si>
    <t>Fecha de registro: 28 de Febrero del año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</si>
</sst>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#,##0.0000000"/>
    <numFmt numFmtId="168" formatCode="_(* #,##0_);_(* \(#,##0\);_(* &quot;-&quot;??_);_(@_)"/>
  </numFmts>
  <fonts count="17" x14ac:knownFonts="1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0" fontId="16" fillId="0" borderId="0" xfId="0" applyFont="1" applyAlignment="1">
      <alignment vertical="top" wrapText="1"/>
    </xf>
    <xf numFmtId="0" fontId="0" fillId="0" borderId="0" xfId="0" applyAlignment="1">
      <alignment vertical="top"/>
    </xf>
    <xf numFmtId="3" fontId="6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3" fontId="0" fillId="0" borderId="0" xfId="0" applyNumberFormat="1"/>
    <xf numFmtId="3" fontId="1" fillId="3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3" fontId="1" fillId="0" borderId="1" xfId="1" applyNumberFormat="1" applyFont="1" applyBorder="1" applyAlignment="1">
      <alignment horizontal="right" vertical="center" wrapText="1"/>
    </xf>
    <xf numFmtId="3" fontId="1" fillId="2" borderId="2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Alignment="1">
      <alignment horizontal="center" vertical="center" wrapText="1"/>
    </xf>
    <xf numFmtId="37" fontId="1" fillId="2" borderId="2" xfId="0" applyNumberFormat="1" applyFont="1" applyFill="1" applyBorder="1" applyAlignment="1">
      <alignment horizontal="center" vertical="center" wrapText="1"/>
    </xf>
    <xf numFmtId="2" fontId="6" fillId="0" borderId="0" xfId="1" applyNumberFormat="1" applyFont="1" applyAlignment="1">
      <alignment horizontal="right" vertical="center"/>
    </xf>
    <xf numFmtId="2" fontId="7" fillId="0" borderId="0" xfId="1" applyNumberFormat="1" applyFont="1" applyAlignment="1">
      <alignment horizontal="right" vertical="center"/>
    </xf>
    <xf numFmtId="2" fontId="0" fillId="0" borderId="0" xfId="1" applyNumberFormat="1" applyFont="1"/>
    <xf numFmtId="2" fontId="15" fillId="0" borderId="0" xfId="1" applyNumberFormat="1" applyFont="1" applyAlignment="1">
      <alignment horizontal="right" vertical="center"/>
    </xf>
    <xf numFmtId="2" fontId="1" fillId="3" borderId="2" xfId="1" applyNumberFormat="1" applyFont="1" applyFill="1" applyBorder="1" applyAlignment="1">
      <alignment horizontal="right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2" fontId="0" fillId="0" borderId="0" xfId="1" applyNumberFormat="1" applyFont="1" applyAlignment="1">
      <alignment horizontal="right"/>
    </xf>
    <xf numFmtId="2" fontId="1" fillId="0" borderId="1" xfId="1" applyNumberFormat="1" applyFont="1" applyBorder="1" applyAlignment="1">
      <alignment horizontal="right" vertical="center" wrapText="1"/>
    </xf>
    <xf numFmtId="2" fontId="1" fillId="0" borderId="1" xfId="1" applyNumberFormat="1" applyFont="1" applyBorder="1" applyAlignment="1">
      <alignment vertical="center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8" fontId="6" fillId="0" borderId="0" xfId="1" applyNumberFormat="1" applyFont="1" applyAlignment="1">
      <alignment horizontal="right" vertical="center"/>
    </xf>
    <xf numFmtId="168" fontId="7" fillId="0" borderId="0" xfId="1" applyNumberFormat="1" applyFont="1" applyAlignment="1">
      <alignment horizontal="right" vertical="center"/>
    </xf>
    <xf numFmtId="168" fontId="0" fillId="0" borderId="0" xfId="1" applyNumberFormat="1" applyFont="1"/>
    <xf numFmtId="168" fontId="1" fillId="3" borderId="2" xfId="1" applyNumberFormat="1" applyFont="1" applyFill="1" applyBorder="1" applyAlignment="1">
      <alignment horizontal="right" vertical="center" wrapText="1"/>
    </xf>
    <xf numFmtId="168" fontId="1" fillId="2" borderId="2" xfId="1" applyNumberFormat="1" applyFont="1" applyFill="1" applyBorder="1" applyAlignment="1">
      <alignment horizontal="center" vertical="center"/>
    </xf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7"/>
  <sheetViews>
    <sheetView tabSelected="1" topLeftCell="H75" zoomScale="150" zoomScaleNormal="150" zoomScaleSheetLayoutView="100" workbookViewId="0">
      <selection activeCell="A3" sqref="A3:P3"/>
    </sheetView>
  </sheetViews>
  <sheetFormatPr baseColWidth="10" defaultColWidth="9.140625" defaultRowHeight="15" x14ac:dyDescent="0.25"/>
  <cols>
    <col min="1" max="1" width="43.140625" customWidth="1"/>
    <col min="2" max="2" width="17.85546875" customWidth="1"/>
    <col min="3" max="3" width="20" customWidth="1"/>
    <col min="4" max="4" width="14.140625" bestFit="1" customWidth="1"/>
    <col min="5" max="5" width="17" customWidth="1"/>
    <col min="6" max="10" width="14.140625" bestFit="1" customWidth="1"/>
    <col min="11" max="11" width="17.28515625" bestFit="1" customWidth="1"/>
    <col min="12" max="12" width="17.28515625" style="34" bestFit="1" customWidth="1"/>
    <col min="13" max="15" width="17.85546875" bestFit="1" customWidth="1"/>
    <col min="16" max="16" width="18.85546875" bestFit="1" customWidth="1"/>
  </cols>
  <sheetData>
    <row r="1" spans="1:16" ht="18.75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37.5" customHeight="1" x14ac:dyDescent="0.25">
      <c r="A2" s="54" t="s">
        <v>143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18.75" x14ac:dyDescent="0.25">
      <c r="A3" s="55" t="s">
        <v>82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x14ac:dyDescent="0.25">
      <c r="D4" s="1"/>
    </row>
    <row r="5" spans="1:16" ht="31.5" x14ac:dyDescent="0.2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9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 x14ac:dyDescent="0.25">
      <c r="A6" s="4" t="s">
        <v>2</v>
      </c>
      <c r="B6" s="5"/>
      <c r="C6" s="5"/>
      <c r="D6" s="5"/>
      <c r="E6" s="5"/>
      <c r="F6" s="5"/>
    </row>
    <row r="7" spans="1:16" ht="15" customHeight="1" x14ac:dyDescent="0.25">
      <c r="A7" s="6" t="s">
        <v>3</v>
      </c>
      <c r="B7" s="32">
        <f t="shared" ref="B7:N7" si="0">SUM(B8:B11)</f>
        <v>163150690384</v>
      </c>
      <c r="C7" s="32">
        <f t="shared" si="0"/>
        <v>161850690384</v>
      </c>
      <c r="D7" s="32">
        <f t="shared" si="0"/>
        <v>11501596776.33</v>
      </c>
      <c r="E7" s="58">
        <f>SUM(E8:E11)</f>
        <v>11906200444.129999</v>
      </c>
      <c r="F7" s="41">
        <f>SUM(F8:F11)</f>
        <v>0</v>
      </c>
      <c r="G7" s="41">
        <f>SUM(G8:G11)</f>
        <v>0</v>
      </c>
      <c r="H7" s="41">
        <f t="shared" si="0"/>
        <v>0</v>
      </c>
      <c r="I7" s="41">
        <f>SUM(I8:I11)</f>
        <v>0</v>
      </c>
      <c r="J7" s="41">
        <f t="shared" si="0"/>
        <v>0</v>
      </c>
      <c r="K7" s="41">
        <f>SUM(K8:K11)</f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>SUM(O8:O11)</f>
        <v>0</v>
      </c>
      <c r="P7" s="7">
        <f>SUM(D7:O7)</f>
        <v>23407797220.459999</v>
      </c>
    </row>
    <row r="8" spans="1:16" ht="15" customHeight="1" x14ac:dyDescent="0.25">
      <c r="A8" s="8" t="s">
        <v>4</v>
      </c>
      <c r="B8" s="33">
        <v>139486325983</v>
      </c>
      <c r="C8" s="34">
        <v>138010991498</v>
      </c>
      <c r="D8" s="33">
        <v>9791813206.1599998</v>
      </c>
      <c r="E8" s="59">
        <v>10181340420.92</v>
      </c>
      <c r="F8" s="42"/>
      <c r="G8" s="42"/>
      <c r="H8" s="42"/>
      <c r="I8" s="42"/>
      <c r="J8" s="42"/>
      <c r="K8" s="42"/>
      <c r="L8" s="42"/>
      <c r="M8" s="42"/>
      <c r="N8" s="43"/>
      <c r="O8" s="42"/>
      <c r="P8" s="9">
        <f t="shared" ref="P8:P69" si="1">SUM(D8:O8)</f>
        <v>19973153627.080002</v>
      </c>
    </row>
    <row r="9" spans="1:16" ht="15" customHeight="1" x14ac:dyDescent="0.25">
      <c r="A9" s="8" t="s">
        <v>5</v>
      </c>
      <c r="B9" s="33">
        <v>3584473105</v>
      </c>
      <c r="C9" s="34">
        <v>3584473105</v>
      </c>
      <c r="D9" s="33">
        <v>46951931.780000001</v>
      </c>
      <c r="E9" s="59">
        <v>51034696.380000003</v>
      </c>
      <c r="F9" s="42"/>
      <c r="G9" s="42"/>
      <c r="H9" s="42"/>
      <c r="I9" s="42"/>
      <c r="J9" s="42"/>
      <c r="K9" s="42"/>
      <c r="L9" s="42"/>
      <c r="M9" s="42"/>
      <c r="N9" s="43"/>
      <c r="O9" s="42"/>
      <c r="P9" s="9">
        <f t="shared" si="1"/>
        <v>97986628.159999996</v>
      </c>
    </row>
    <row r="10" spans="1:16" ht="15" customHeight="1" x14ac:dyDescent="0.25">
      <c r="A10" s="8" t="s">
        <v>6</v>
      </c>
      <c r="B10" s="33">
        <v>1680000</v>
      </c>
      <c r="C10" s="34">
        <v>1680000</v>
      </c>
      <c r="D10" s="33">
        <v>0</v>
      </c>
      <c r="E10" s="60"/>
      <c r="F10" s="42"/>
      <c r="G10" s="42"/>
      <c r="H10" s="42"/>
      <c r="I10" s="42"/>
      <c r="J10" s="42"/>
      <c r="K10" s="43"/>
      <c r="L10" s="42"/>
      <c r="M10" s="42"/>
      <c r="N10" s="42"/>
      <c r="O10" s="43"/>
      <c r="P10" s="9">
        <f t="shared" si="1"/>
        <v>0</v>
      </c>
    </row>
    <row r="11" spans="1:16" ht="15" customHeight="1" x14ac:dyDescent="0.25">
      <c r="A11" s="8" t="s">
        <v>7</v>
      </c>
      <c r="B11" s="33">
        <v>20078211296</v>
      </c>
      <c r="C11" s="34">
        <v>20253545781</v>
      </c>
      <c r="D11" s="33">
        <v>1662831638.3900001</v>
      </c>
      <c r="E11" s="59">
        <v>1673825326.8299999</v>
      </c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9">
        <f>SUM(D11:O11)</f>
        <v>3336656965.2200003</v>
      </c>
    </row>
    <row r="12" spans="1:16" ht="15" customHeight="1" x14ac:dyDescent="0.25">
      <c r="A12" s="6" t="s">
        <v>8</v>
      </c>
      <c r="B12" s="32">
        <f>SUM(B13:B21)</f>
        <v>16484079755</v>
      </c>
      <c r="C12" s="32">
        <f>SUM(C13:C21)</f>
        <v>17337953354.529999</v>
      </c>
      <c r="D12" s="32">
        <f>SUM(D13:D21)</f>
        <v>242044527.43999997</v>
      </c>
      <c r="E12" s="58">
        <f t="shared" ref="E12:M12" si="2">SUM(E13:E21)</f>
        <v>1241914093.8900003</v>
      </c>
      <c r="F12" s="41">
        <f>SUM(F13:F21)</f>
        <v>0</v>
      </c>
      <c r="G12" s="41">
        <f t="shared" si="2"/>
        <v>0</v>
      </c>
      <c r="H12" s="41">
        <f t="shared" si="2"/>
        <v>0</v>
      </c>
      <c r="I12" s="41">
        <f t="shared" si="2"/>
        <v>0</v>
      </c>
      <c r="J12" s="41">
        <f t="shared" si="2"/>
        <v>0</v>
      </c>
      <c r="K12" s="41">
        <f t="shared" si="2"/>
        <v>0</v>
      </c>
      <c r="L12" s="41">
        <f t="shared" si="2"/>
        <v>0</v>
      </c>
      <c r="M12" s="41">
        <f t="shared" si="2"/>
        <v>0</v>
      </c>
      <c r="N12" s="41">
        <f>SUM(N13:N21)</f>
        <v>0</v>
      </c>
      <c r="O12" s="41">
        <f>SUM(O13:O21)</f>
        <v>0</v>
      </c>
      <c r="P12" s="7">
        <f t="shared" si="1"/>
        <v>1483958621.3300004</v>
      </c>
    </row>
    <row r="13" spans="1:16" ht="15" customHeight="1" x14ac:dyDescent="0.25">
      <c r="A13" s="8" t="s">
        <v>9</v>
      </c>
      <c r="B13" s="33">
        <v>1691747108</v>
      </c>
      <c r="C13" s="34">
        <v>2732610458</v>
      </c>
      <c r="D13" s="33">
        <v>191170387.63999999</v>
      </c>
      <c r="E13" s="59">
        <v>886406815.13</v>
      </c>
      <c r="F13" s="42"/>
      <c r="G13" s="42"/>
      <c r="H13" s="42"/>
      <c r="I13" s="42"/>
      <c r="J13" s="42"/>
      <c r="K13" s="44"/>
      <c r="L13" s="42"/>
      <c r="M13" s="42"/>
      <c r="N13" s="43"/>
      <c r="O13" s="42"/>
      <c r="P13" s="9">
        <f t="shared" si="1"/>
        <v>1077577202.77</v>
      </c>
    </row>
    <row r="14" spans="1:16" ht="15" customHeight="1" x14ac:dyDescent="0.25">
      <c r="A14" s="8" t="s">
        <v>10</v>
      </c>
      <c r="B14" s="33">
        <v>1321014949</v>
      </c>
      <c r="C14" s="34">
        <v>1372843267.4000001</v>
      </c>
      <c r="D14" s="33">
        <v>15526463.5</v>
      </c>
      <c r="E14" s="59">
        <v>15326900.199999999</v>
      </c>
      <c r="F14" s="42"/>
      <c r="G14" s="42"/>
      <c r="H14" s="42"/>
      <c r="I14" s="42"/>
      <c r="J14" s="42"/>
      <c r="K14" s="42"/>
      <c r="L14" s="42"/>
      <c r="M14" s="42"/>
      <c r="N14" s="43"/>
      <c r="O14" s="42"/>
      <c r="P14" s="9">
        <f t="shared" si="1"/>
        <v>30853363.699999999</v>
      </c>
    </row>
    <row r="15" spans="1:16" ht="15" customHeight="1" x14ac:dyDescent="0.25">
      <c r="A15" s="8" t="s">
        <v>11</v>
      </c>
      <c r="B15" s="33">
        <v>712233781</v>
      </c>
      <c r="C15" s="34">
        <v>393574521</v>
      </c>
      <c r="D15" s="33">
        <v>1778447.5</v>
      </c>
      <c r="E15" s="59">
        <v>4778632.5</v>
      </c>
      <c r="F15" s="42"/>
      <c r="G15" s="42"/>
      <c r="H15" s="42"/>
      <c r="I15" s="42"/>
      <c r="J15" s="42"/>
      <c r="K15" s="42"/>
      <c r="L15" s="42"/>
      <c r="M15" s="42"/>
      <c r="N15" s="43"/>
      <c r="O15" s="42"/>
      <c r="P15" s="9">
        <f t="shared" si="1"/>
        <v>6557080</v>
      </c>
    </row>
    <row r="16" spans="1:16" ht="15" customHeight="1" x14ac:dyDescent="0.25">
      <c r="A16" s="8" t="s">
        <v>12</v>
      </c>
      <c r="B16" s="33">
        <v>381755279</v>
      </c>
      <c r="C16" s="34">
        <v>600780942.23000002</v>
      </c>
      <c r="D16" s="33">
        <v>0</v>
      </c>
      <c r="E16" s="59">
        <v>59903101.469999999</v>
      </c>
      <c r="F16" s="42"/>
      <c r="G16" s="42"/>
      <c r="H16" s="42"/>
      <c r="I16" s="42"/>
      <c r="J16" s="42"/>
      <c r="K16" s="42"/>
      <c r="L16" s="42"/>
      <c r="M16" s="42"/>
      <c r="N16" s="43"/>
      <c r="O16" s="42"/>
      <c r="P16" s="9">
        <f t="shared" si="1"/>
        <v>59903101.469999999</v>
      </c>
    </row>
    <row r="17" spans="1:16" ht="15" customHeight="1" x14ac:dyDescent="0.25">
      <c r="A17" s="8" t="s">
        <v>13</v>
      </c>
      <c r="B17" s="33">
        <v>741917768</v>
      </c>
      <c r="C17" s="34">
        <v>1869702850.1800001</v>
      </c>
      <c r="D17" s="33">
        <v>28189935.510000002</v>
      </c>
      <c r="E17" s="59">
        <v>80027768.069999993</v>
      </c>
      <c r="F17" s="42"/>
      <c r="G17" s="42"/>
      <c r="H17" s="42"/>
      <c r="I17" s="42"/>
      <c r="J17" s="42"/>
      <c r="K17" s="42"/>
      <c r="L17" s="42"/>
      <c r="M17" s="42"/>
      <c r="N17" s="43"/>
      <c r="O17" s="42"/>
      <c r="P17" s="9">
        <f t="shared" si="1"/>
        <v>108217703.58</v>
      </c>
    </row>
    <row r="18" spans="1:16" ht="15" customHeight="1" x14ac:dyDescent="0.25">
      <c r="A18" s="8" t="s">
        <v>14</v>
      </c>
      <c r="B18" s="33">
        <v>177613200</v>
      </c>
      <c r="C18" s="34">
        <v>224689200.02000001</v>
      </c>
      <c r="D18" s="33">
        <v>5247870.79</v>
      </c>
      <c r="E18" s="59">
        <v>70492900.890000001</v>
      </c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9">
        <f t="shared" si="1"/>
        <v>75740771.680000007</v>
      </c>
    </row>
    <row r="19" spans="1:16" ht="15" customHeight="1" x14ac:dyDescent="0.25">
      <c r="A19" s="8" t="s">
        <v>15</v>
      </c>
      <c r="B19" s="33">
        <v>218495058</v>
      </c>
      <c r="C19" s="34">
        <v>318321005.43000001</v>
      </c>
      <c r="D19" s="33">
        <v>0</v>
      </c>
      <c r="E19" s="59">
        <v>14610426.470000001</v>
      </c>
      <c r="F19" s="42"/>
      <c r="G19" s="42"/>
      <c r="H19" s="42"/>
      <c r="I19" s="42"/>
      <c r="J19" s="42"/>
      <c r="K19" s="42"/>
      <c r="L19" s="42"/>
      <c r="M19" s="42"/>
      <c r="N19" s="43"/>
      <c r="O19" s="42"/>
      <c r="P19" s="9">
        <f t="shared" si="1"/>
        <v>14610426.470000001</v>
      </c>
    </row>
    <row r="20" spans="1:16" ht="15" customHeight="1" x14ac:dyDescent="0.25">
      <c r="A20" s="8" t="s">
        <v>16</v>
      </c>
      <c r="B20" s="33">
        <v>2975865139</v>
      </c>
      <c r="C20" s="34">
        <v>1599670347.27</v>
      </c>
      <c r="D20" s="33">
        <v>131422.5</v>
      </c>
      <c r="E20" s="59">
        <v>105432030.18000001</v>
      </c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9">
        <f t="shared" si="1"/>
        <v>105563452.68000001</v>
      </c>
    </row>
    <row r="21" spans="1:16" ht="15" customHeight="1" x14ac:dyDescent="0.25">
      <c r="A21" s="8" t="s">
        <v>17</v>
      </c>
      <c r="B21" s="33">
        <v>8263437473</v>
      </c>
      <c r="C21" s="34">
        <v>8225760763</v>
      </c>
      <c r="D21" s="33">
        <v>0</v>
      </c>
      <c r="E21" s="59">
        <v>4935518.9800000004</v>
      </c>
      <c r="F21" s="42"/>
      <c r="G21" s="42"/>
      <c r="H21" s="42"/>
      <c r="I21" s="42"/>
      <c r="J21" s="42"/>
      <c r="K21" s="42"/>
      <c r="L21" s="42"/>
      <c r="M21" s="42"/>
      <c r="N21" s="43"/>
      <c r="O21" s="42"/>
      <c r="P21" s="9">
        <f t="shared" si="1"/>
        <v>4935518.9800000004</v>
      </c>
    </row>
    <row r="22" spans="1:16" ht="15" customHeight="1" x14ac:dyDescent="0.25">
      <c r="A22" s="6" t="s">
        <v>18</v>
      </c>
      <c r="B22" s="32">
        <f t="shared" ref="B22:N22" si="3">SUM(B23:B30)</f>
        <v>3662638200</v>
      </c>
      <c r="C22" s="32">
        <f t="shared" si="3"/>
        <v>1621021598.52</v>
      </c>
      <c r="D22" s="32">
        <f t="shared" si="3"/>
        <v>3942341</v>
      </c>
      <c r="E22" s="58">
        <f>SUM(E23:E30)</f>
        <v>58188033.719999999</v>
      </c>
      <c r="F22" s="41">
        <f>SUM(F23:F30)</f>
        <v>0</v>
      </c>
      <c r="G22" s="41">
        <f>SUM(G23:G30)</f>
        <v>0</v>
      </c>
      <c r="H22" s="41">
        <f>SUM(H23:H30)</f>
        <v>0</v>
      </c>
      <c r="I22" s="41">
        <f>SUM(I23:I30)</f>
        <v>0</v>
      </c>
      <c r="J22" s="41">
        <f t="shared" si="3"/>
        <v>0</v>
      </c>
      <c r="K22" s="41">
        <f>SUM(K23:K30)</f>
        <v>0</v>
      </c>
      <c r="L22" s="41">
        <f t="shared" si="3"/>
        <v>0</v>
      </c>
      <c r="M22" s="41">
        <f>SUM(M23:M30)</f>
        <v>0</v>
      </c>
      <c r="N22" s="41">
        <f t="shared" si="3"/>
        <v>0</v>
      </c>
      <c r="O22" s="41">
        <f>SUM(O23:O30)</f>
        <v>0</v>
      </c>
      <c r="P22" s="7">
        <f t="shared" si="1"/>
        <v>62130374.719999999</v>
      </c>
    </row>
    <row r="23" spans="1:16" ht="15" customHeight="1" x14ac:dyDescent="0.25">
      <c r="A23" s="8" t="s">
        <v>19</v>
      </c>
      <c r="B23" s="33">
        <v>14386225</v>
      </c>
      <c r="C23" s="34">
        <v>17080625</v>
      </c>
      <c r="D23" s="33">
        <v>0</v>
      </c>
      <c r="E23" s="59">
        <v>0</v>
      </c>
      <c r="F23" s="42"/>
      <c r="G23" s="42"/>
      <c r="H23" s="42"/>
      <c r="I23" s="42"/>
      <c r="J23" s="42"/>
      <c r="K23" s="42"/>
      <c r="L23" s="42"/>
      <c r="M23" s="42"/>
      <c r="N23" s="43"/>
      <c r="O23" s="42"/>
      <c r="P23" s="9">
        <f t="shared" si="1"/>
        <v>0</v>
      </c>
    </row>
    <row r="24" spans="1:16" ht="15" customHeight="1" x14ac:dyDescent="0.25">
      <c r="A24" s="8" t="s">
        <v>20</v>
      </c>
      <c r="B24" s="33">
        <v>139705714</v>
      </c>
      <c r="C24" s="34">
        <v>206068542</v>
      </c>
      <c r="D24" s="33">
        <v>0</v>
      </c>
      <c r="E24" s="59">
        <v>188800</v>
      </c>
      <c r="F24" s="42"/>
      <c r="G24" s="42"/>
      <c r="H24" s="42"/>
      <c r="I24" s="42"/>
      <c r="J24" s="42"/>
      <c r="K24" s="42"/>
      <c r="L24" s="42"/>
      <c r="M24" s="42"/>
      <c r="N24" s="43"/>
      <c r="O24" s="42"/>
      <c r="P24" s="9">
        <f t="shared" si="1"/>
        <v>188800</v>
      </c>
    </row>
    <row r="25" spans="1:16" ht="13.5" customHeight="1" x14ac:dyDescent="0.25">
      <c r="A25" s="8" t="s">
        <v>21</v>
      </c>
      <c r="B25" s="33">
        <v>2534242827</v>
      </c>
      <c r="C25" s="34">
        <v>496707435.60000002</v>
      </c>
      <c r="D25" s="33">
        <v>0</v>
      </c>
      <c r="E25" s="59">
        <v>1770</v>
      </c>
      <c r="F25" s="42"/>
      <c r="G25" s="42"/>
      <c r="H25" s="42"/>
      <c r="I25" s="42"/>
      <c r="J25" s="42"/>
      <c r="K25" s="42"/>
      <c r="L25" s="42"/>
      <c r="M25" s="42"/>
      <c r="N25" s="43"/>
      <c r="O25" s="42"/>
      <c r="P25" s="9">
        <f t="shared" si="1"/>
        <v>1770</v>
      </c>
    </row>
    <row r="26" spans="1:16" ht="15" customHeight="1" x14ac:dyDescent="0.25">
      <c r="A26" s="8" t="s">
        <v>22</v>
      </c>
      <c r="B26" s="33">
        <v>8448</v>
      </c>
      <c r="C26" s="34">
        <v>8448</v>
      </c>
      <c r="D26" s="33">
        <v>0</v>
      </c>
      <c r="E26" s="59">
        <v>2282739.42</v>
      </c>
      <c r="F26" s="42"/>
      <c r="G26" s="42"/>
      <c r="H26" s="42"/>
      <c r="I26" s="42"/>
      <c r="J26" s="42"/>
      <c r="K26" s="42"/>
      <c r="L26" s="42"/>
      <c r="M26" s="42"/>
      <c r="N26" s="43"/>
      <c r="O26" s="43"/>
      <c r="P26" s="9">
        <f t="shared" si="1"/>
        <v>2282739.42</v>
      </c>
    </row>
    <row r="27" spans="1:16" ht="15" customHeight="1" x14ac:dyDescent="0.25">
      <c r="A27" s="8" t="s">
        <v>23</v>
      </c>
      <c r="B27" s="33">
        <v>98730850</v>
      </c>
      <c r="C27" s="34">
        <v>99806173.519999996</v>
      </c>
      <c r="D27" s="33">
        <v>0</v>
      </c>
      <c r="E27" s="59">
        <v>84960</v>
      </c>
      <c r="F27" s="42"/>
      <c r="G27" s="42"/>
      <c r="H27" s="42"/>
      <c r="I27" s="42"/>
      <c r="J27" s="42"/>
      <c r="K27" s="42"/>
      <c r="L27" s="42"/>
      <c r="M27" s="43"/>
      <c r="N27" s="43"/>
      <c r="O27" s="42"/>
      <c r="P27" s="9">
        <f t="shared" si="1"/>
        <v>84960</v>
      </c>
    </row>
    <row r="28" spans="1:16" ht="15" customHeight="1" x14ac:dyDescent="0.25">
      <c r="A28" s="8" t="s">
        <v>24</v>
      </c>
      <c r="B28" s="33">
        <v>89691192</v>
      </c>
      <c r="C28" s="34">
        <v>35305357.329999998</v>
      </c>
      <c r="D28" s="33">
        <v>0</v>
      </c>
      <c r="E28" s="59">
        <v>48984610</v>
      </c>
      <c r="F28" s="42"/>
      <c r="G28" s="42"/>
      <c r="H28" s="42"/>
      <c r="I28" s="42"/>
      <c r="J28" s="42"/>
      <c r="K28" s="42"/>
      <c r="L28" s="42"/>
      <c r="M28" s="43"/>
      <c r="N28" s="43"/>
      <c r="O28" s="42"/>
      <c r="P28" s="9">
        <f t="shared" si="1"/>
        <v>48984610</v>
      </c>
    </row>
    <row r="29" spans="1:16" ht="15" customHeight="1" x14ac:dyDescent="0.25">
      <c r="A29" s="8" t="s">
        <v>25</v>
      </c>
      <c r="B29" s="33">
        <v>282836767</v>
      </c>
      <c r="C29" s="34">
        <v>284750989.04000002</v>
      </c>
      <c r="D29" s="33">
        <v>3942341</v>
      </c>
      <c r="F29" s="42"/>
      <c r="G29" s="42"/>
      <c r="H29" s="42"/>
      <c r="I29" s="42"/>
      <c r="J29" s="42"/>
      <c r="K29" s="42"/>
      <c r="L29" s="42"/>
      <c r="M29" s="42"/>
      <c r="N29" s="43"/>
      <c r="O29" s="42"/>
      <c r="P29" s="9">
        <f t="shared" si="1"/>
        <v>3942341</v>
      </c>
    </row>
    <row r="30" spans="1:16" ht="15" customHeight="1" x14ac:dyDescent="0.25">
      <c r="A30" s="8" t="s">
        <v>26</v>
      </c>
      <c r="B30" s="33">
        <v>503036177</v>
      </c>
      <c r="C30" s="34">
        <v>481294028.02999997</v>
      </c>
      <c r="D30" s="33">
        <v>0</v>
      </c>
      <c r="E30" s="59">
        <v>6645154.2999999998</v>
      </c>
      <c r="F30" s="42"/>
      <c r="G30" s="42"/>
      <c r="H30" s="42"/>
      <c r="I30" s="42"/>
      <c r="J30" s="42"/>
      <c r="K30" s="42"/>
      <c r="L30" s="42"/>
      <c r="M30" s="42"/>
      <c r="N30" s="43"/>
      <c r="O30" s="42"/>
      <c r="P30" s="9">
        <f>SUM(D30:O30)</f>
        <v>6645154.2999999998</v>
      </c>
    </row>
    <row r="31" spans="1:16" ht="15" customHeight="1" x14ac:dyDescent="0.25">
      <c r="A31" s="6" t="s">
        <v>27</v>
      </c>
      <c r="B31" s="32">
        <f>SUM(B32:B39)</f>
        <v>24507850907</v>
      </c>
      <c r="C31" s="32">
        <f>SUM(C32:C39)</f>
        <v>25816382887</v>
      </c>
      <c r="D31" s="32">
        <f>SUM(D32:D39)</f>
        <v>1374950200</v>
      </c>
      <c r="E31" s="58">
        <f>SUM(E32:E39)</f>
        <v>1559006625.76</v>
      </c>
      <c r="F31" s="41">
        <f>SUM(F32:F39)</f>
        <v>0</v>
      </c>
      <c r="G31" s="41">
        <f t="shared" ref="G31:M31" si="4">SUM(G32:G39)</f>
        <v>0</v>
      </c>
      <c r="H31" s="41">
        <f>SUM(H32:H39)</f>
        <v>0</v>
      </c>
      <c r="I31" s="41">
        <f>SUM(I32:I39)</f>
        <v>0</v>
      </c>
      <c r="J31" s="41">
        <f>SUM(J32:J39)</f>
        <v>0</v>
      </c>
      <c r="K31" s="41">
        <f>SUM(K32:K39)</f>
        <v>0</v>
      </c>
      <c r="L31" s="41">
        <f t="shared" si="4"/>
        <v>0</v>
      </c>
      <c r="M31" s="41">
        <f t="shared" si="4"/>
        <v>0</v>
      </c>
      <c r="N31" s="41">
        <f>SUM(N32:N39)</f>
        <v>0</v>
      </c>
      <c r="O31" s="41">
        <f>SUM(O32:O39)</f>
        <v>0</v>
      </c>
      <c r="P31" s="7">
        <f t="shared" si="1"/>
        <v>2933956825.7600002</v>
      </c>
    </row>
    <row r="32" spans="1:16" ht="15" customHeight="1" x14ac:dyDescent="0.25">
      <c r="A32" s="8" t="s">
        <v>28</v>
      </c>
      <c r="B32" s="33">
        <v>2862749219</v>
      </c>
      <c r="C32" s="34">
        <v>4162749219</v>
      </c>
      <c r="D32" s="33">
        <v>1374950200</v>
      </c>
      <c r="E32" s="59">
        <v>245495238.86000001</v>
      </c>
      <c r="F32" s="42"/>
      <c r="G32" s="42"/>
      <c r="H32" s="42"/>
      <c r="I32" s="42"/>
      <c r="J32" s="42"/>
      <c r="K32" s="42"/>
      <c r="L32" s="42"/>
      <c r="M32" s="42"/>
      <c r="N32" s="43"/>
      <c r="O32" s="43"/>
      <c r="P32" s="9">
        <f t="shared" si="1"/>
        <v>1620445438.8600001</v>
      </c>
    </row>
    <row r="33" spans="1:16" ht="15" customHeight="1" x14ac:dyDescent="0.25">
      <c r="A33" s="8" t="s">
        <v>72</v>
      </c>
      <c r="B33" s="33">
        <v>10770275416</v>
      </c>
      <c r="C33" s="34">
        <v>10770275416</v>
      </c>
      <c r="D33" s="33"/>
      <c r="E33" s="59">
        <v>1160996144.52</v>
      </c>
      <c r="F33" s="42"/>
      <c r="G33" s="42"/>
      <c r="H33" s="42"/>
      <c r="I33" s="42"/>
      <c r="J33" s="42"/>
      <c r="K33" s="42"/>
      <c r="L33" s="42"/>
      <c r="M33" s="42"/>
      <c r="N33" s="43"/>
      <c r="O33" s="42"/>
      <c r="P33" s="9">
        <f t="shared" si="1"/>
        <v>1160996144.52</v>
      </c>
    </row>
    <row r="34" spans="1:16" ht="15" customHeight="1" x14ac:dyDescent="0.25">
      <c r="A34" s="8" t="s">
        <v>73</v>
      </c>
      <c r="B34" s="33"/>
      <c r="D34" s="33"/>
      <c r="E34" s="59"/>
      <c r="F34" s="42"/>
      <c r="G34" s="42"/>
      <c r="H34" s="42"/>
      <c r="I34" s="42"/>
      <c r="J34" s="42"/>
      <c r="K34" s="43"/>
      <c r="L34" s="42"/>
      <c r="M34" s="42"/>
      <c r="N34" s="42"/>
      <c r="O34" s="42"/>
      <c r="P34" s="9">
        <f t="shared" si="1"/>
        <v>0</v>
      </c>
    </row>
    <row r="35" spans="1:16" ht="15" customHeight="1" x14ac:dyDescent="0.25">
      <c r="A35" s="8" t="s">
        <v>74</v>
      </c>
      <c r="B35" s="33"/>
      <c r="D35" s="33"/>
      <c r="E35" s="59"/>
      <c r="F35" s="42"/>
      <c r="G35" s="42"/>
      <c r="H35" s="42"/>
      <c r="I35" s="42"/>
      <c r="J35" s="42"/>
      <c r="K35" s="43"/>
      <c r="L35" s="42"/>
      <c r="M35" s="42"/>
      <c r="N35" s="42"/>
      <c r="O35" s="43"/>
      <c r="P35" s="9">
        <f t="shared" si="1"/>
        <v>0</v>
      </c>
    </row>
    <row r="36" spans="1:16" ht="15" customHeight="1" x14ac:dyDescent="0.25">
      <c r="A36" s="8" t="s">
        <v>75</v>
      </c>
      <c r="B36" s="33"/>
      <c r="C36" s="33"/>
      <c r="D36" s="33"/>
      <c r="E36" s="59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9">
        <f t="shared" si="1"/>
        <v>0</v>
      </c>
    </row>
    <row r="37" spans="1:16" ht="15" customHeight="1" x14ac:dyDescent="0.25">
      <c r="A37" s="8" t="s">
        <v>76</v>
      </c>
      <c r="B37" s="33"/>
      <c r="C37" s="33"/>
      <c r="D37" s="33"/>
      <c r="E37" s="59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9">
        <f t="shared" si="1"/>
        <v>0</v>
      </c>
    </row>
    <row r="38" spans="1:16" ht="15" customHeight="1" x14ac:dyDescent="0.25">
      <c r="A38" s="8" t="s">
        <v>29</v>
      </c>
      <c r="B38" s="33">
        <v>99968596</v>
      </c>
      <c r="C38" s="34">
        <v>19500000</v>
      </c>
      <c r="D38" s="33"/>
      <c r="E38" s="59">
        <v>9986984.0399999991</v>
      </c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9">
        <f>SUM(D38:O38)</f>
        <v>9986984.0399999991</v>
      </c>
    </row>
    <row r="39" spans="1:16" ht="15" customHeight="1" x14ac:dyDescent="0.25">
      <c r="A39" s="8" t="s">
        <v>30</v>
      </c>
      <c r="B39" s="33">
        <v>10774857676</v>
      </c>
      <c r="C39" s="34">
        <v>10863858252</v>
      </c>
      <c r="D39" s="33"/>
      <c r="E39" s="59">
        <v>142528258.34</v>
      </c>
      <c r="F39" s="42"/>
      <c r="G39" s="42"/>
      <c r="H39" s="42"/>
      <c r="I39" s="42"/>
      <c r="J39" s="42"/>
      <c r="K39" s="42"/>
      <c r="L39" s="42"/>
      <c r="M39" s="42"/>
      <c r="N39" s="43"/>
      <c r="O39" s="42"/>
      <c r="P39" s="9">
        <f>SUM(D39:O39)</f>
        <v>142528258.34</v>
      </c>
    </row>
    <row r="40" spans="1:16" ht="15" customHeight="1" x14ac:dyDescent="0.25">
      <c r="A40" s="6" t="s">
        <v>31</v>
      </c>
      <c r="B40" s="32">
        <f t="shared" ref="B40:O40" si="5">SUM(B41:B47)</f>
        <v>412049068</v>
      </c>
      <c r="C40" s="32">
        <f t="shared" si="5"/>
        <v>412049068</v>
      </c>
      <c r="D40" s="32">
        <f t="shared" si="5"/>
        <v>0</v>
      </c>
      <c r="E40" s="58">
        <f t="shared" si="5"/>
        <v>41001824.609999999</v>
      </c>
      <c r="F40" s="41">
        <f t="shared" si="5"/>
        <v>0</v>
      </c>
      <c r="G40" s="41">
        <f t="shared" si="5"/>
        <v>0</v>
      </c>
      <c r="H40" s="41">
        <f t="shared" si="5"/>
        <v>0</v>
      </c>
      <c r="I40" s="41">
        <f t="shared" si="5"/>
        <v>0</v>
      </c>
      <c r="J40" s="41">
        <f t="shared" si="5"/>
        <v>0</v>
      </c>
      <c r="K40" s="41">
        <f t="shared" si="5"/>
        <v>0</v>
      </c>
      <c r="L40" s="41">
        <f t="shared" si="5"/>
        <v>0</v>
      </c>
      <c r="M40" s="41">
        <f t="shared" si="5"/>
        <v>0</v>
      </c>
      <c r="N40" s="41">
        <f t="shared" si="5"/>
        <v>0</v>
      </c>
      <c r="O40" s="41">
        <f t="shared" si="5"/>
        <v>0</v>
      </c>
      <c r="P40" s="7">
        <f t="shared" si="1"/>
        <v>41001824.609999999</v>
      </c>
    </row>
    <row r="41" spans="1:16" ht="15" customHeight="1" x14ac:dyDescent="0.25">
      <c r="A41" s="8" t="s">
        <v>32</v>
      </c>
      <c r="B41" s="34"/>
      <c r="C41" s="34"/>
      <c r="D41" s="34"/>
      <c r="E41" s="43"/>
      <c r="F41" s="43"/>
      <c r="G41" s="43"/>
      <c r="H41" s="43"/>
      <c r="I41" s="43"/>
      <c r="J41" s="43"/>
      <c r="K41" s="42"/>
      <c r="L41" s="42"/>
      <c r="M41" s="42"/>
      <c r="N41" s="42"/>
      <c r="O41" s="42"/>
      <c r="P41" s="9">
        <f t="shared" si="1"/>
        <v>0</v>
      </c>
    </row>
    <row r="42" spans="1:16" ht="15" customHeight="1" x14ac:dyDescent="0.25">
      <c r="A42" s="8" t="s">
        <v>77</v>
      </c>
      <c r="B42" s="33">
        <v>412049068</v>
      </c>
      <c r="C42" s="34">
        <v>412049068</v>
      </c>
      <c r="D42" s="33">
        <v>0</v>
      </c>
      <c r="E42" s="59">
        <v>41001824.609999999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9">
        <f t="shared" si="1"/>
        <v>41001824.609999999</v>
      </c>
    </row>
    <row r="43" spans="1:16" ht="15" customHeight="1" x14ac:dyDescent="0.25">
      <c r="A43" s="8" t="s">
        <v>78</v>
      </c>
      <c r="B43" s="33"/>
      <c r="C43" s="33"/>
      <c r="D43" s="33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9">
        <f t="shared" si="1"/>
        <v>0</v>
      </c>
    </row>
    <row r="44" spans="1:16" ht="15" customHeight="1" x14ac:dyDescent="0.25">
      <c r="A44" s="8" t="s">
        <v>79</v>
      </c>
      <c r="B44" s="33"/>
      <c r="C44" s="33"/>
      <c r="D44" s="33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9">
        <f t="shared" si="1"/>
        <v>0</v>
      </c>
    </row>
    <row r="45" spans="1:16" ht="15" customHeight="1" x14ac:dyDescent="0.25">
      <c r="A45" s="8" t="s">
        <v>80</v>
      </c>
      <c r="B45" s="33"/>
      <c r="C45" s="33"/>
      <c r="D45" s="33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9">
        <f t="shared" si="1"/>
        <v>0</v>
      </c>
    </row>
    <row r="46" spans="1:16" ht="15" customHeight="1" x14ac:dyDescent="0.25">
      <c r="A46" s="8" t="s">
        <v>81</v>
      </c>
      <c r="B46" s="33"/>
      <c r="C46" s="33"/>
      <c r="D46" s="33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9">
        <f t="shared" si="1"/>
        <v>0</v>
      </c>
    </row>
    <row r="47" spans="1:16" ht="15" customHeight="1" x14ac:dyDescent="0.25">
      <c r="A47" s="8" t="s">
        <v>33</v>
      </c>
      <c r="B47" s="33"/>
      <c r="C47" s="33"/>
      <c r="D47" s="33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9">
        <f t="shared" si="1"/>
        <v>0</v>
      </c>
    </row>
    <row r="48" spans="1:16" ht="15" customHeight="1" x14ac:dyDescent="0.25">
      <c r="A48" s="6" t="s">
        <v>34</v>
      </c>
      <c r="B48" s="32">
        <f t="shared" ref="B48:O48" si="6">SUM(B49:B57)</f>
        <v>14623751979</v>
      </c>
      <c r="C48" s="32">
        <f>SUM(C49:C57)</f>
        <v>15702963000.950001</v>
      </c>
      <c r="D48" s="32">
        <f t="shared" si="6"/>
        <v>0</v>
      </c>
      <c r="E48" s="58">
        <f>SUM(E49:E57)</f>
        <v>188975245.84</v>
      </c>
      <c r="F48" s="41">
        <f t="shared" si="6"/>
        <v>0</v>
      </c>
      <c r="G48" s="41">
        <f t="shared" si="6"/>
        <v>0</v>
      </c>
      <c r="H48" s="41">
        <f t="shared" si="6"/>
        <v>0</v>
      </c>
      <c r="I48" s="41">
        <f t="shared" si="6"/>
        <v>0</v>
      </c>
      <c r="J48" s="41">
        <f t="shared" si="6"/>
        <v>0</v>
      </c>
      <c r="K48" s="41">
        <f t="shared" si="6"/>
        <v>0</v>
      </c>
      <c r="L48" s="41">
        <f t="shared" si="6"/>
        <v>0</v>
      </c>
      <c r="M48" s="41">
        <f t="shared" si="6"/>
        <v>0</v>
      </c>
      <c r="N48" s="41">
        <f t="shared" si="6"/>
        <v>0</v>
      </c>
      <c r="O48" s="41">
        <f t="shared" si="6"/>
        <v>0</v>
      </c>
      <c r="P48" s="7">
        <f t="shared" si="1"/>
        <v>188975245.84</v>
      </c>
    </row>
    <row r="49" spans="1:16" ht="15" customHeight="1" x14ac:dyDescent="0.25">
      <c r="A49" s="8" t="s">
        <v>35</v>
      </c>
      <c r="B49" s="33">
        <v>7730979074</v>
      </c>
      <c r="C49" s="34">
        <v>8791274651.0799999</v>
      </c>
      <c r="D49" s="33">
        <v>0</v>
      </c>
      <c r="E49" s="59">
        <v>14621031.83</v>
      </c>
      <c r="F49" s="42"/>
      <c r="G49" s="42"/>
      <c r="H49" s="42"/>
      <c r="I49" s="42"/>
      <c r="J49" s="42"/>
      <c r="K49" s="42"/>
      <c r="L49" s="42"/>
      <c r="M49" s="42"/>
      <c r="N49" s="43"/>
      <c r="O49" s="42"/>
      <c r="P49" s="9">
        <f t="shared" si="1"/>
        <v>14621031.83</v>
      </c>
    </row>
    <row r="50" spans="1:16" ht="15" customHeight="1" x14ac:dyDescent="0.25">
      <c r="A50" s="8" t="s">
        <v>36</v>
      </c>
      <c r="B50" s="33">
        <v>605488002</v>
      </c>
      <c r="C50" s="34">
        <v>475580410.69999999</v>
      </c>
      <c r="D50" s="33">
        <v>0</v>
      </c>
      <c r="E50" s="59">
        <v>112949297.28</v>
      </c>
      <c r="F50" s="42"/>
      <c r="G50" s="42"/>
      <c r="H50" s="42"/>
      <c r="I50" s="42"/>
      <c r="J50" s="42"/>
      <c r="K50" s="44"/>
      <c r="L50" s="42"/>
      <c r="M50" s="42"/>
      <c r="N50" s="43"/>
      <c r="O50" s="42"/>
      <c r="P50" s="9">
        <f t="shared" si="1"/>
        <v>112949297.28</v>
      </c>
    </row>
    <row r="51" spans="1:16" ht="15" customHeight="1" x14ac:dyDescent="0.25">
      <c r="A51" s="8" t="s">
        <v>37</v>
      </c>
      <c r="B51" s="33">
        <v>151424380</v>
      </c>
      <c r="C51" s="34">
        <v>22157559.98</v>
      </c>
      <c r="D51" s="33">
        <v>0</v>
      </c>
      <c r="E51" s="59">
        <v>5258388.88</v>
      </c>
      <c r="F51" s="42"/>
      <c r="G51" s="42"/>
      <c r="H51" s="42"/>
      <c r="I51" s="42"/>
      <c r="J51" s="42"/>
      <c r="K51" s="42"/>
      <c r="L51" s="42"/>
      <c r="M51" s="42"/>
      <c r="N51" s="43"/>
      <c r="O51" s="42"/>
      <c r="P51" s="9">
        <f t="shared" si="1"/>
        <v>5258388.88</v>
      </c>
    </row>
    <row r="52" spans="1:16" ht="15" customHeight="1" x14ac:dyDescent="0.25">
      <c r="A52" s="8" t="s">
        <v>38</v>
      </c>
      <c r="B52" s="33">
        <v>1754891918</v>
      </c>
      <c r="C52" s="34">
        <v>1755123926.9000001</v>
      </c>
      <c r="D52" s="33">
        <v>0</v>
      </c>
      <c r="E52" s="59">
        <v>46924800</v>
      </c>
      <c r="F52" s="42"/>
      <c r="G52" s="42"/>
      <c r="H52" s="42"/>
      <c r="I52" s="42"/>
      <c r="J52" s="42"/>
      <c r="K52" s="42"/>
      <c r="L52" s="42"/>
      <c r="M52" s="42"/>
      <c r="N52" s="43"/>
      <c r="O52" s="42"/>
      <c r="P52" s="9">
        <f t="shared" si="1"/>
        <v>46924800</v>
      </c>
    </row>
    <row r="53" spans="1:16" ht="15" customHeight="1" x14ac:dyDescent="0.25">
      <c r="A53" s="8" t="s">
        <v>39</v>
      </c>
      <c r="B53" s="33">
        <v>4330871383</v>
      </c>
      <c r="C53" s="34">
        <v>4318745799.5</v>
      </c>
      <c r="D53" s="33">
        <v>0</v>
      </c>
      <c r="E53" s="59">
        <v>3733703.91</v>
      </c>
      <c r="F53" s="42"/>
      <c r="G53" s="42"/>
      <c r="H53" s="42"/>
      <c r="I53" s="42"/>
      <c r="J53" s="42"/>
      <c r="K53" s="42"/>
      <c r="L53" s="42"/>
      <c r="M53" s="42"/>
      <c r="N53" s="43"/>
      <c r="O53" s="42"/>
      <c r="P53" s="9">
        <f t="shared" si="1"/>
        <v>3733703.91</v>
      </c>
    </row>
    <row r="54" spans="1:16" ht="15" customHeight="1" x14ac:dyDescent="0.25">
      <c r="A54" s="8" t="s">
        <v>40</v>
      </c>
      <c r="B54" s="33">
        <v>39634566</v>
      </c>
      <c r="C54" s="34">
        <v>40194746</v>
      </c>
      <c r="D54" s="33">
        <v>0</v>
      </c>
      <c r="E54" s="59">
        <v>31359.5</v>
      </c>
      <c r="F54" s="42"/>
      <c r="G54" s="42"/>
      <c r="H54" s="42"/>
      <c r="I54" s="42"/>
      <c r="J54" s="42"/>
      <c r="K54" s="42"/>
      <c r="L54" s="42"/>
      <c r="M54" s="42"/>
      <c r="N54" s="43"/>
      <c r="O54" s="42"/>
      <c r="P54" s="9">
        <f t="shared" si="1"/>
        <v>31359.5</v>
      </c>
    </row>
    <row r="55" spans="1:16" ht="15" customHeight="1" x14ac:dyDescent="0.25">
      <c r="A55" s="8" t="s">
        <v>142</v>
      </c>
      <c r="D55" s="33"/>
      <c r="F55" s="42"/>
      <c r="G55" s="42"/>
      <c r="H55" s="42"/>
      <c r="I55" s="42"/>
      <c r="J55" s="42"/>
      <c r="K55" s="42"/>
      <c r="L55" s="42"/>
      <c r="M55" s="42"/>
      <c r="N55" s="43"/>
      <c r="O55" s="42"/>
      <c r="P55" s="9"/>
    </row>
    <row r="56" spans="1:16" ht="15" customHeight="1" x14ac:dyDescent="0.25">
      <c r="A56" s="8" t="s">
        <v>41</v>
      </c>
      <c r="B56" s="33">
        <v>7462656</v>
      </c>
      <c r="C56" s="34">
        <v>146333024.87</v>
      </c>
      <c r="D56" s="33">
        <v>0</v>
      </c>
      <c r="E56" s="59">
        <v>2715439.93</v>
      </c>
      <c r="F56" s="42"/>
      <c r="G56" s="42"/>
      <c r="H56" s="42"/>
      <c r="I56" s="42"/>
      <c r="J56" s="42"/>
      <c r="K56" s="42"/>
      <c r="L56" s="42"/>
      <c r="M56" s="42"/>
      <c r="N56" s="43"/>
      <c r="O56" s="43"/>
      <c r="P56" s="9">
        <f t="shared" si="1"/>
        <v>2715439.93</v>
      </c>
    </row>
    <row r="57" spans="1:16" ht="15" customHeight="1" x14ac:dyDescent="0.25">
      <c r="A57" s="8" t="s">
        <v>42</v>
      </c>
      <c r="B57" s="33">
        <v>3000000</v>
      </c>
      <c r="C57" s="34">
        <v>153552881.91999999</v>
      </c>
      <c r="D57" s="33">
        <v>0</v>
      </c>
      <c r="E57" s="59">
        <v>2741224.51</v>
      </c>
      <c r="F57" s="42"/>
      <c r="G57" s="42"/>
      <c r="H57" s="42"/>
      <c r="I57" s="42"/>
      <c r="J57" s="42"/>
      <c r="K57" s="42"/>
      <c r="L57" s="42"/>
      <c r="M57" s="42"/>
      <c r="N57" s="43"/>
      <c r="O57" s="43"/>
      <c r="P57" s="9">
        <f>SUM(D57:O57)</f>
        <v>2741224.51</v>
      </c>
    </row>
    <row r="58" spans="1:16" ht="15" customHeight="1" x14ac:dyDescent="0.25">
      <c r="A58" s="6" t="s">
        <v>43</v>
      </c>
      <c r="B58" s="32">
        <f>SUM(B59:B60)</f>
        <v>9987442123</v>
      </c>
      <c r="C58" s="32">
        <f>SUM(C59:C62)</f>
        <v>10087442123</v>
      </c>
      <c r="D58" s="32">
        <f>SUM(D59:D60)</f>
        <v>421691716.86000001</v>
      </c>
      <c r="E58" s="58">
        <f t="shared" ref="E58:O58" si="7">SUM(E59:E60)</f>
        <v>503817086.87</v>
      </c>
      <c r="F58" s="41">
        <f>SUM(F59:F60)</f>
        <v>0</v>
      </c>
      <c r="G58" s="41">
        <f t="shared" si="7"/>
        <v>0</v>
      </c>
      <c r="H58" s="41">
        <f t="shared" si="7"/>
        <v>0</v>
      </c>
      <c r="I58" s="41">
        <f t="shared" si="7"/>
        <v>0</v>
      </c>
      <c r="J58" s="41">
        <f t="shared" si="7"/>
        <v>0</v>
      </c>
      <c r="K58" s="41">
        <f t="shared" si="7"/>
        <v>0</v>
      </c>
      <c r="L58" s="41">
        <f t="shared" si="7"/>
        <v>0</v>
      </c>
      <c r="M58" s="41">
        <f t="shared" si="7"/>
        <v>0</v>
      </c>
      <c r="N58" s="41">
        <f t="shared" si="7"/>
        <v>0</v>
      </c>
      <c r="O58" s="41">
        <f t="shared" si="7"/>
        <v>0</v>
      </c>
      <c r="P58" s="7">
        <f t="shared" si="1"/>
        <v>925508803.73000002</v>
      </c>
    </row>
    <row r="59" spans="1:16" ht="15" customHeight="1" x14ac:dyDescent="0.25">
      <c r="A59" s="8" t="s">
        <v>44</v>
      </c>
      <c r="B59" s="33">
        <v>9987442123</v>
      </c>
      <c r="C59" s="34">
        <v>10087442123</v>
      </c>
      <c r="D59" s="33">
        <v>421691716.86000001</v>
      </c>
      <c r="E59" s="59">
        <v>503817086.87</v>
      </c>
      <c r="F59" s="42"/>
      <c r="G59" s="42"/>
      <c r="H59" s="42"/>
      <c r="I59" s="42"/>
      <c r="J59" s="42"/>
      <c r="K59" s="42"/>
      <c r="L59" s="44"/>
      <c r="M59" s="44"/>
      <c r="N59" s="43"/>
      <c r="O59" s="43"/>
      <c r="P59" s="25">
        <f t="shared" si="1"/>
        <v>925508803.73000002</v>
      </c>
    </row>
    <row r="60" spans="1:16" ht="15" customHeight="1" x14ac:dyDescent="0.25">
      <c r="A60" s="8" t="s">
        <v>45</v>
      </c>
      <c r="B60" s="33"/>
      <c r="C60" s="34"/>
      <c r="D60" s="33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5">
        <f t="shared" si="1"/>
        <v>0</v>
      </c>
    </row>
    <row r="61" spans="1:16" ht="15" customHeight="1" x14ac:dyDescent="0.25">
      <c r="A61" s="8" t="s">
        <v>71</v>
      </c>
      <c r="B61" s="33"/>
      <c r="C61" s="33"/>
      <c r="D61" s="33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25">
        <f t="shared" si="1"/>
        <v>0</v>
      </c>
    </row>
    <row r="62" spans="1:16" ht="15" customHeight="1" x14ac:dyDescent="0.25">
      <c r="A62" s="8" t="s">
        <v>59</v>
      </c>
      <c r="B62" s="33"/>
      <c r="C62" s="33"/>
      <c r="D62" s="33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25">
        <f t="shared" si="1"/>
        <v>0</v>
      </c>
    </row>
    <row r="63" spans="1:16" ht="15" customHeight="1" x14ac:dyDescent="0.25">
      <c r="A63" s="18" t="s">
        <v>60</v>
      </c>
      <c r="B63" s="32">
        <f>SUM(B64:B68)</f>
        <v>0</v>
      </c>
      <c r="C63" s="32">
        <v>0</v>
      </c>
      <c r="D63" s="32">
        <f>SUM(D64:D68)</f>
        <v>0</v>
      </c>
      <c r="E63" s="41">
        <f t="shared" ref="E63:J63" si="8">SUM(E64:E68)</f>
        <v>0</v>
      </c>
      <c r="F63" s="41">
        <f t="shared" si="8"/>
        <v>0</v>
      </c>
      <c r="G63" s="41">
        <f t="shared" si="8"/>
        <v>0</v>
      </c>
      <c r="H63" s="41">
        <f t="shared" si="8"/>
        <v>0</v>
      </c>
      <c r="I63" s="41">
        <f t="shared" si="8"/>
        <v>0</v>
      </c>
      <c r="J63" s="41">
        <f t="shared" si="8"/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7">
        <f t="shared" si="1"/>
        <v>0</v>
      </c>
    </row>
    <row r="64" spans="1:16" ht="15" customHeight="1" x14ac:dyDescent="0.25">
      <c r="A64" s="8" t="s">
        <v>61</v>
      </c>
      <c r="B64" s="33">
        <v>0</v>
      </c>
      <c r="C64" s="33">
        <v>0</v>
      </c>
      <c r="D64" s="33">
        <v>0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9">
        <f t="shared" si="1"/>
        <v>0</v>
      </c>
    </row>
    <row r="65" spans="1:16" ht="15" customHeight="1" x14ac:dyDescent="0.25">
      <c r="A65" s="8" t="s">
        <v>62</v>
      </c>
      <c r="B65" s="33">
        <v>0</v>
      </c>
      <c r="C65" s="33">
        <v>0</v>
      </c>
      <c r="D65" s="33">
        <v>0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9">
        <f t="shared" si="1"/>
        <v>0</v>
      </c>
    </row>
    <row r="66" spans="1:16" ht="15" customHeight="1" x14ac:dyDescent="0.25">
      <c r="A66" s="8" t="s">
        <v>63</v>
      </c>
      <c r="B66" s="33">
        <v>0</v>
      </c>
      <c r="C66" s="33">
        <v>0</v>
      </c>
      <c r="D66" s="33">
        <v>0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9">
        <f t="shared" si="1"/>
        <v>0</v>
      </c>
    </row>
    <row r="67" spans="1:16" ht="15" customHeight="1" x14ac:dyDescent="0.25">
      <c r="A67" s="8" t="s">
        <v>64</v>
      </c>
      <c r="B67" s="33">
        <v>0</v>
      </c>
      <c r="C67" s="33">
        <v>0</v>
      </c>
      <c r="D67" s="33">
        <v>0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9">
        <f t="shared" si="1"/>
        <v>0</v>
      </c>
    </row>
    <row r="68" spans="1:16" ht="15" customHeight="1" x14ac:dyDescent="0.25">
      <c r="A68" s="8" t="s">
        <v>65</v>
      </c>
      <c r="B68" s="33">
        <v>0</v>
      </c>
      <c r="C68" s="33">
        <v>0</v>
      </c>
      <c r="D68" s="33">
        <v>0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9">
        <f t="shared" si="1"/>
        <v>0</v>
      </c>
    </row>
    <row r="69" spans="1:16" ht="15" customHeight="1" x14ac:dyDescent="0.25">
      <c r="A69" s="18" t="s">
        <v>66</v>
      </c>
      <c r="B69" s="32">
        <f>SUM(B70:B73)</f>
        <v>0</v>
      </c>
      <c r="C69" s="32">
        <v>0</v>
      </c>
      <c r="D69" s="32">
        <f>SUM(D70:D73)</f>
        <v>0</v>
      </c>
      <c r="E69" s="41">
        <f>SUM(E70:E73)</f>
        <v>0</v>
      </c>
      <c r="F69" s="41">
        <f t="shared" ref="F69:I69" si="9">SUM(F70:F73)</f>
        <v>0</v>
      </c>
      <c r="G69" s="41">
        <f t="shared" si="9"/>
        <v>0</v>
      </c>
      <c r="H69" s="41">
        <f t="shared" si="9"/>
        <v>0</v>
      </c>
      <c r="I69" s="41">
        <f t="shared" si="9"/>
        <v>0</v>
      </c>
      <c r="J69" s="41">
        <f>SUM(J70:J73)</f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7">
        <f t="shared" si="1"/>
        <v>0</v>
      </c>
    </row>
    <row r="70" spans="1:16" ht="15" customHeight="1" x14ac:dyDescent="0.25">
      <c r="A70" s="8" t="s">
        <v>67</v>
      </c>
      <c r="B70" s="33">
        <v>0</v>
      </c>
      <c r="C70" s="33">
        <v>0</v>
      </c>
      <c r="D70" s="33">
        <v>0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9">
        <f t="shared" ref="P70:P87" si="10">SUM(D70:O70)</f>
        <v>0</v>
      </c>
    </row>
    <row r="71" spans="1:16" ht="15" customHeight="1" x14ac:dyDescent="0.25">
      <c r="A71" s="8" t="s">
        <v>68</v>
      </c>
      <c r="B71" s="33">
        <v>0</v>
      </c>
      <c r="C71" s="33">
        <v>0</v>
      </c>
      <c r="D71" s="33">
        <v>0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9">
        <f t="shared" si="10"/>
        <v>0</v>
      </c>
    </row>
    <row r="72" spans="1:16" ht="15" customHeight="1" x14ac:dyDescent="0.25">
      <c r="A72" s="8" t="s">
        <v>69</v>
      </c>
      <c r="B72" s="33">
        <v>0</v>
      </c>
      <c r="C72" s="33">
        <v>0</v>
      </c>
      <c r="D72" s="33">
        <v>0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9">
        <f t="shared" si="10"/>
        <v>0</v>
      </c>
    </row>
    <row r="73" spans="1:16" ht="15" customHeight="1" x14ac:dyDescent="0.25">
      <c r="A73" s="8" t="s">
        <v>70</v>
      </c>
      <c r="B73" s="33">
        <v>0</v>
      </c>
      <c r="C73" s="33">
        <v>0</v>
      </c>
      <c r="D73" s="33">
        <v>0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9">
        <f t="shared" si="10"/>
        <v>0</v>
      </c>
    </row>
    <row r="74" spans="1:16" x14ac:dyDescent="0.25">
      <c r="A74" s="10" t="s">
        <v>46</v>
      </c>
      <c r="B74" s="35">
        <f t="shared" ref="B74:L74" si="11">+B7+B12+B22+B31+B48+B58+B40</f>
        <v>232828502416</v>
      </c>
      <c r="C74" s="35">
        <f t="shared" si="11"/>
        <v>232828502416</v>
      </c>
      <c r="D74" s="35">
        <f t="shared" si="11"/>
        <v>13544225561.630001</v>
      </c>
      <c r="E74" s="61">
        <f t="shared" si="11"/>
        <v>15499103354.820002</v>
      </c>
      <c r="F74" s="45">
        <f t="shared" si="11"/>
        <v>0</v>
      </c>
      <c r="G74" s="45">
        <f t="shared" si="11"/>
        <v>0</v>
      </c>
      <c r="H74" s="45">
        <f t="shared" si="11"/>
        <v>0</v>
      </c>
      <c r="I74" s="45">
        <f t="shared" si="11"/>
        <v>0</v>
      </c>
      <c r="J74" s="45">
        <f t="shared" si="11"/>
        <v>0</v>
      </c>
      <c r="K74" s="46">
        <f t="shared" si="11"/>
        <v>0</v>
      </c>
      <c r="L74" s="46">
        <f t="shared" si="11"/>
        <v>0</v>
      </c>
      <c r="M74" s="46">
        <f>+M7+M12+M22+M31+M40+M48+M58</f>
        <v>0</v>
      </c>
      <c r="N74" s="46">
        <f>+N7+N12+N22+N31+N48+N58+N40</f>
        <v>0</v>
      </c>
      <c r="O74" s="46">
        <f>+O7+O12+O22+O31+O48+O58+O40</f>
        <v>0</v>
      </c>
      <c r="P74" s="11">
        <f>+P7+P12+P22+P31+P48+P58+P40</f>
        <v>29043328916.450005</v>
      </c>
    </row>
    <row r="75" spans="1:16" x14ac:dyDescent="0.25">
      <c r="B75" s="36"/>
      <c r="C75" s="36"/>
      <c r="D75" s="36"/>
      <c r="E75" s="47"/>
      <c r="F75" s="47"/>
      <c r="G75" s="47"/>
      <c r="H75" s="47"/>
      <c r="I75" s="47"/>
      <c r="J75" s="47"/>
      <c r="K75" s="43"/>
      <c r="L75" s="43"/>
      <c r="M75" s="43"/>
      <c r="N75" s="43"/>
      <c r="O75" s="43"/>
      <c r="P75">
        <f t="shared" si="10"/>
        <v>0</v>
      </c>
    </row>
    <row r="76" spans="1:16" x14ac:dyDescent="0.25">
      <c r="A76" s="4" t="s">
        <v>47</v>
      </c>
      <c r="B76" s="37">
        <f>+B77+B80+B83</f>
        <v>0</v>
      </c>
      <c r="C76" s="37">
        <v>0</v>
      </c>
      <c r="D76" s="37">
        <f>+D77+D80+D83</f>
        <v>0</v>
      </c>
      <c r="E76" s="48">
        <f t="shared" ref="E76:L76" si="12">+E77+E80+E83</f>
        <v>0</v>
      </c>
      <c r="F76" s="48">
        <f t="shared" si="12"/>
        <v>0</v>
      </c>
      <c r="G76" s="48">
        <f t="shared" si="12"/>
        <v>0</v>
      </c>
      <c r="H76" s="48">
        <f t="shared" si="12"/>
        <v>0</v>
      </c>
      <c r="I76" s="48">
        <f t="shared" si="12"/>
        <v>0</v>
      </c>
      <c r="J76" s="48">
        <f t="shared" si="12"/>
        <v>0</v>
      </c>
      <c r="K76" s="49">
        <f t="shared" si="12"/>
        <v>0</v>
      </c>
      <c r="L76" s="49">
        <f t="shared" si="12"/>
        <v>0</v>
      </c>
      <c r="M76" s="49">
        <v>0</v>
      </c>
      <c r="N76" s="49">
        <v>0</v>
      </c>
      <c r="O76" s="49">
        <v>0</v>
      </c>
      <c r="P76" s="12">
        <f t="shared" si="10"/>
        <v>0</v>
      </c>
    </row>
    <row r="77" spans="1:16" x14ac:dyDescent="0.25">
      <c r="A77" s="15" t="s">
        <v>51</v>
      </c>
      <c r="B77" s="37">
        <f>B78+B79</f>
        <v>0</v>
      </c>
      <c r="C77" s="37">
        <v>0</v>
      </c>
      <c r="D77" s="37">
        <f>D78+D79</f>
        <v>0</v>
      </c>
      <c r="E77" s="48">
        <f t="shared" ref="E77:K77" si="13">E78+E79</f>
        <v>0</v>
      </c>
      <c r="F77" s="48">
        <f t="shared" si="13"/>
        <v>0</v>
      </c>
      <c r="G77" s="48">
        <f t="shared" si="13"/>
        <v>0</v>
      </c>
      <c r="H77" s="48">
        <f t="shared" si="13"/>
        <v>0</v>
      </c>
      <c r="I77" s="48">
        <f t="shared" si="13"/>
        <v>0</v>
      </c>
      <c r="J77" s="48">
        <f t="shared" si="13"/>
        <v>0</v>
      </c>
      <c r="K77" s="49">
        <f t="shared" si="13"/>
        <v>0</v>
      </c>
      <c r="L77" s="49">
        <v>0</v>
      </c>
      <c r="M77" s="49">
        <v>0</v>
      </c>
      <c r="N77" s="49">
        <v>0</v>
      </c>
      <c r="O77" s="49">
        <v>0</v>
      </c>
      <c r="P77" s="12">
        <f t="shared" si="10"/>
        <v>0</v>
      </c>
    </row>
    <row r="78" spans="1:16" ht="30" x14ac:dyDescent="0.25">
      <c r="A78" s="16" t="s">
        <v>52</v>
      </c>
      <c r="B78" s="33">
        <v>0</v>
      </c>
      <c r="C78" s="33">
        <v>0</v>
      </c>
      <c r="D78" s="33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/>
      <c r="M78" s="42"/>
      <c r="N78" s="42"/>
      <c r="O78" s="42"/>
      <c r="P78" s="9">
        <f t="shared" si="10"/>
        <v>0</v>
      </c>
    </row>
    <row r="79" spans="1:16" ht="30" x14ac:dyDescent="0.25">
      <c r="A79" s="16" t="s">
        <v>53</v>
      </c>
      <c r="B79" s="33">
        <v>0</v>
      </c>
      <c r="C79" s="33">
        <v>0</v>
      </c>
      <c r="D79" s="33">
        <v>0</v>
      </c>
      <c r="E79" s="42">
        <v>0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/>
      <c r="M79" s="42"/>
      <c r="N79" s="42"/>
      <c r="O79" s="42"/>
      <c r="P79" s="9">
        <f t="shared" si="10"/>
        <v>0</v>
      </c>
    </row>
    <row r="80" spans="1:16" x14ac:dyDescent="0.25">
      <c r="A80" s="15" t="s">
        <v>54</v>
      </c>
      <c r="B80" s="37">
        <f>B81+B82</f>
        <v>0</v>
      </c>
      <c r="C80" s="37">
        <v>0</v>
      </c>
      <c r="D80" s="37">
        <f>D81+D82</f>
        <v>0</v>
      </c>
      <c r="E80" s="48">
        <f t="shared" ref="E80:L80" si="14">E81+E82</f>
        <v>0</v>
      </c>
      <c r="F80" s="48">
        <f t="shared" si="14"/>
        <v>0</v>
      </c>
      <c r="G80" s="48">
        <f t="shared" si="14"/>
        <v>0</v>
      </c>
      <c r="H80" s="48">
        <f t="shared" si="14"/>
        <v>0</v>
      </c>
      <c r="I80" s="48">
        <f t="shared" si="14"/>
        <v>0</v>
      </c>
      <c r="J80" s="48">
        <f t="shared" si="14"/>
        <v>0</v>
      </c>
      <c r="K80" s="49">
        <f t="shared" si="14"/>
        <v>0</v>
      </c>
      <c r="L80" s="49">
        <f t="shared" si="14"/>
        <v>0</v>
      </c>
      <c r="M80" s="49">
        <v>0</v>
      </c>
      <c r="N80" s="49">
        <v>0</v>
      </c>
      <c r="O80" s="49">
        <v>0</v>
      </c>
      <c r="P80" s="12">
        <f t="shared" si="10"/>
        <v>0</v>
      </c>
    </row>
    <row r="81" spans="1:19" ht="30" x14ac:dyDescent="0.25">
      <c r="A81" s="16" t="s">
        <v>55</v>
      </c>
      <c r="B81" s="33">
        <v>0</v>
      </c>
      <c r="C81" s="33"/>
      <c r="D81" s="33">
        <v>0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/>
      <c r="M81" s="42"/>
      <c r="N81" s="43"/>
      <c r="O81" s="42"/>
      <c r="P81" s="9">
        <f t="shared" si="10"/>
        <v>0</v>
      </c>
    </row>
    <row r="82" spans="1:19" ht="30" x14ac:dyDescent="0.25">
      <c r="A82" s="16" t="s">
        <v>56</v>
      </c>
      <c r="B82" s="33">
        <v>0</v>
      </c>
      <c r="C82" s="33">
        <v>0</v>
      </c>
      <c r="D82" s="33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/>
      <c r="M82" s="42"/>
      <c r="N82" s="42"/>
      <c r="O82" s="42"/>
      <c r="P82" s="9">
        <f t="shared" si="10"/>
        <v>0</v>
      </c>
    </row>
    <row r="83" spans="1:19" x14ac:dyDescent="0.25">
      <c r="A83" s="15" t="s">
        <v>57</v>
      </c>
      <c r="B83" s="37">
        <f>B84</f>
        <v>0</v>
      </c>
      <c r="C83" s="37">
        <v>0</v>
      </c>
      <c r="D83" s="37">
        <f>D84</f>
        <v>0</v>
      </c>
      <c r="E83" s="48">
        <f t="shared" ref="E83:K83" si="15">E84</f>
        <v>0</v>
      </c>
      <c r="F83" s="48">
        <f t="shared" si="15"/>
        <v>0</v>
      </c>
      <c r="G83" s="48">
        <f t="shared" si="15"/>
        <v>0</v>
      </c>
      <c r="H83" s="48">
        <f t="shared" si="15"/>
        <v>0</v>
      </c>
      <c r="I83" s="48">
        <f t="shared" si="15"/>
        <v>0</v>
      </c>
      <c r="J83" s="48">
        <f t="shared" si="15"/>
        <v>0</v>
      </c>
      <c r="K83" s="49">
        <f t="shared" si="15"/>
        <v>0</v>
      </c>
      <c r="L83" s="49">
        <v>0</v>
      </c>
      <c r="M83" s="49">
        <v>0</v>
      </c>
      <c r="N83" s="49">
        <v>0</v>
      </c>
      <c r="O83" s="49">
        <v>0</v>
      </c>
      <c r="P83" s="12">
        <f t="shared" si="10"/>
        <v>0</v>
      </c>
    </row>
    <row r="84" spans="1:19" ht="30" x14ac:dyDescent="0.25">
      <c r="A84" s="16" t="s">
        <v>58</v>
      </c>
      <c r="B84" s="33">
        <v>0</v>
      </c>
      <c r="C84" s="33">
        <v>0</v>
      </c>
      <c r="D84" s="33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/>
      <c r="M84" s="42"/>
      <c r="N84" s="42"/>
      <c r="O84" s="42"/>
      <c r="P84" s="9">
        <f t="shared" si="10"/>
        <v>0</v>
      </c>
    </row>
    <row r="85" spans="1:19" x14ac:dyDescent="0.25">
      <c r="A85" s="10" t="s">
        <v>48</v>
      </c>
      <c r="B85" s="35">
        <f>B76</f>
        <v>0</v>
      </c>
      <c r="C85" s="35">
        <f>SUM(C76:C84)</f>
        <v>0</v>
      </c>
      <c r="D85" s="35">
        <f t="shared" ref="D85:O85" si="16">SUM(D76:D84)</f>
        <v>0</v>
      </c>
      <c r="E85" s="45">
        <f t="shared" si="16"/>
        <v>0</v>
      </c>
      <c r="F85" s="45">
        <f t="shared" si="16"/>
        <v>0</v>
      </c>
      <c r="G85" s="45">
        <f t="shared" si="16"/>
        <v>0</v>
      </c>
      <c r="H85" s="45">
        <f t="shared" si="16"/>
        <v>0</v>
      </c>
      <c r="I85" s="45">
        <f t="shared" si="16"/>
        <v>0</v>
      </c>
      <c r="J85" s="45">
        <f t="shared" si="16"/>
        <v>0</v>
      </c>
      <c r="K85" s="45">
        <f t="shared" si="16"/>
        <v>0</v>
      </c>
      <c r="L85" s="45">
        <f t="shared" si="16"/>
        <v>0</v>
      </c>
      <c r="M85" s="45">
        <f t="shared" si="16"/>
        <v>0</v>
      </c>
      <c r="N85" s="45">
        <f t="shared" si="16"/>
        <v>0</v>
      </c>
      <c r="O85" s="45">
        <f t="shared" si="16"/>
        <v>0</v>
      </c>
      <c r="P85" s="13">
        <f t="shared" si="10"/>
        <v>0</v>
      </c>
    </row>
    <row r="86" spans="1:19" x14ac:dyDescent="0.25">
      <c r="B86" s="36"/>
      <c r="C86" s="36"/>
      <c r="D86" s="36"/>
      <c r="E86" s="47"/>
      <c r="F86" s="47"/>
      <c r="G86" s="47"/>
      <c r="H86" s="47"/>
      <c r="I86" s="47"/>
      <c r="J86" s="47"/>
      <c r="K86" s="43"/>
      <c r="L86" s="43"/>
      <c r="M86" s="43"/>
      <c r="N86" s="43"/>
      <c r="O86" s="43"/>
    </row>
    <row r="87" spans="1:19" ht="31.5" x14ac:dyDescent="0.25">
      <c r="A87" s="14" t="s">
        <v>49</v>
      </c>
      <c r="B87" s="38">
        <f>B85+B74</f>
        <v>232828502416</v>
      </c>
      <c r="C87" s="38">
        <f>+C74+C85</f>
        <v>232828502416</v>
      </c>
      <c r="D87" s="38">
        <f t="shared" ref="D87:O87" si="17">D85+D74</f>
        <v>13544225561.630001</v>
      </c>
      <c r="E87" s="62">
        <f t="shared" si="17"/>
        <v>15499103354.820002</v>
      </c>
      <c r="F87" s="50">
        <f>F85+F74</f>
        <v>0</v>
      </c>
      <c r="G87" s="50">
        <f t="shared" si="17"/>
        <v>0</v>
      </c>
      <c r="H87" s="50">
        <f t="shared" si="17"/>
        <v>0</v>
      </c>
      <c r="I87" s="50">
        <f t="shared" si="17"/>
        <v>0</v>
      </c>
      <c r="J87" s="50">
        <f t="shared" si="17"/>
        <v>0</v>
      </c>
      <c r="K87" s="50">
        <f t="shared" si="17"/>
        <v>0</v>
      </c>
      <c r="L87" s="50">
        <f t="shared" si="17"/>
        <v>0</v>
      </c>
      <c r="M87" s="50">
        <f t="shared" si="17"/>
        <v>0</v>
      </c>
      <c r="N87" s="50">
        <f t="shared" si="17"/>
        <v>0</v>
      </c>
      <c r="O87" s="50">
        <f t="shared" si="17"/>
        <v>0</v>
      </c>
      <c r="P87" s="40">
        <f t="shared" si="10"/>
        <v>29043328916.450005</v>
      </c>
      <c r="R87" s="30"/>
      <c r="S87" s="30"/>
    </row>
    <row r="88" spans="1:19" x14ac:dyDescent="0.25">
      <c r="A88" s="56"/>
      <c r="B88" s="56"/>
      <c r="C88" s="56"/>
      <c r="D88" s="56"/>
      <c r="E88" s="56"/>
      <c r="F88" s="56"/>
      <c r="P88" s="17"/>
      <c r="R88" s="31"/>
    </row>
    <row r="89" spans="1:19" x14ac:dyDescent="0.25">
      <c r="A89" s="20" t="s">
        <v>83</v>
      </c>
      <c r="B89" s="19"/>
      <c r="C89" s="29"/>
      <c r="D89" s="19"/>
      <c r="J89" s="17"/>
      <c r="K89" s="17"/>
      <c r="N89" s="17"/>
      <c r="P89" s="17"/>
    </row>
    <row r="90" spans="1:19" x14ac:dyDescent="0.25">
      <c r="A90" t="s">
        <v>84</v>
      </c>
      <c r="B90" s="19"/>
      <c r="C90" s="29"/>
      <c r="D90" s="29"/>
      <c r="J90" s="17"/>
      <c r="K90" s="17"/>
      <c r="N90" s="26"/>
      <c r="P90" s="17"/>
    </row>
    <row r="91" spans="1:19" x14ac:dyDescent="0.25">
      <c r="A91" s="20" t="s">
        <v>85</v>
      </c>
      <c r="B91" s="19"/>
      <c r="C91" s="19"/>
      <c r="D91" s="29"/>
      <c r="N91" s="17"/>
    </row>
    <row r="92" spans="1:19" x14ac:dyDescent="0.25">
      <c r="A92" t="s">
        <v>86</v>
      </c>
      <c r="B92" s="19"/>
      <c r="C92" s="19"/>
      <c r="D92" s="19"/>
      <c r="N92" s="27"/>
    </row>
    <row r="93" spans="1:19" x14ac:dyDescent="0.25">
      <c r="A93" s="20" t="s">
        <v>87</v>
      </c>
      <c r="B93" s="19"/>
      <c r="C93" s="19"/>
      <c r="D93" s="19"/>
    </row>
    <row r="94" spans="1:19" x14ac:dyDescent="0.25">
      <c r="A94" s="57" t="s">
        <v>88</v>
      </c>
      <c r="B94" s="57"/>
      <c r="C94" s="57"/>
      <c r="D94" s="57"/>
      <c r="E94" s="57"/>
    </row>
    <row r="95" spans="1:19" x14ac:dyDescent="0.25">
      <c r="A95" s="19"/>
      <c r="B95" s="19"/>
      <c r="C95" s="19"/>
      <c r="D95" s="19"/>
    </row>
    <row r="96" spans="1:19" x14ac:dyDescent="0.25">
      <c r="A96" s="24" t="s">
        <v>50</v>
      </c>
      <c r="B96" s="21"/>
      <c r="C96" s="21"/>
      <c r="D96" s="17"/>
    </row>
    <row r="97" spans="1:6" x14ac:dyDescent="0.25">
      <c r="A97" s="28" t="s">
        <v>144</v>
      </c>
      <c r="B97" s="22"/>
      <c r="C97" s="22"/>
      <c r="D97" s="23"/>
    </row>
    <row r="98" spans="1:6" x14ac:dyDescent="0.25">
      <c r="A98" s="22"/>
      <c r="B98" s="22"/>
      <c r="C98" s="22"/>
      <c r="D98" s="23"/>
    </row>
    <row r="99" spans="1:6" x14ac:dyDescent="0.25">
      <c r="A99" s="22"/>
      <c r="B99" s="22"/>
      <c r="C99" s="22"/>
      <c r="D99" s="23"/>
    </row>
    <row r="101" spans="1:6" x14ac:dyDescent="0.25">
      <c r="A101" s="51" t="s">
        <v>103</v>
      </c>
      <c r="B101" s="51"/>
      <c r="C101" s="51"/>
      <c r="D101" s="51"/>
      <c r="E101" s="51"/>
      <c r="F101" s="51"/>
    </row>
    <row r="102" spans="1:6" x14ac:dyDescent="0.25">
      <c r="A102" s="52" t="s">
        <v>102</v>
      </c>
      <c r="B102" s="52"/>
      <c r="C102" s="52"/>
      <c r="D102" s="52"/>
      <c r="E102" s="52"/>
      <c r="F102" s="52"/>
    </row>
    <row r="112" spans="1:6" x14ac:dyDescent="0.25">
      <c r="E112" s="17"/>
    </row>
    <row r="113" spans="5:6" x14ac:dyDescent="0.25">
      <c r="E113" s="17"/>
    </row>
    <row r="114" spans="5:6" x14ac:dyDescent="0.25">
      <c r="E114" s="17"/>
    </row>
    <row r="115" spans="5:6" x14ac:dyDescent="0.25">
      <c r="E115" s="17"/>
    </row>
    <row r="116" spans="5:6" x14ac:dyDescent="0.25">
      <c r="E116" s="17"/>
    </row>
    <row r="117" spans="5:6" x14ac:dyDescent="0.25">
      <c r="E117" s="17"/>
    </row>
    <row r="118" spans="5:6" x14ac:dyDescent="0.25">
      <c r="E118" s="17"/>
      <c r="F118" s="17"/>
    </row>
    <row r="119" spans="5:6" x14ac:dyDescent="0.25">
      <c r="E119" s="17"/>
      <c r="F119" s="17"/>
    </row>
    <row r="120" spans="5:6" x14ac:dyDescent="0.25">
      <c r="E120" s="17"/>
    </row>
    <row r="121" spans="5:6" x14ac:dyDescent="0.25">
      <c r="E121" s="17"/>
    </row>
    <row r="122" spans="5:6" x14ac:dyDescent="0.25">
      <c r="E122" s="17"/>
    </row>
    <row r="124" spans="5:6" x14ac:dyDescent="0.25">
      <c r="E124" s="17"/>
    </row>
    <row r="125" spans="5:6" x14ac:dyDescent="0.25">
      <c r="E125" s="17"/>
    </row>
    <row r="126" spans="5:6" x14ac:dyDescent="0.25">
      <c r="E126" s="17"/>
    </row>
    <row r="129" spans="3:5" x14ac:dyDescent="0.25">
      <c r="C129" s="17"/>
    </row>
    <row r="133" spans="3:5" x14ac:dyDescent="0.25">
      <c r="C133" s="17"/>
    </row>
    <row r="137" spans="3:5" x14ac:dyDescent="0.25">
      <c r="E137" s="17"/>
    </row>
  </sheetData>
  <mergeCells count="7">
    <mergeCell ref="A101:F101"/>
    <mergeCell ref="A102:F102"/>
    <mergeCell ref="A1:P1"/>
    <mergeCell ref="A2:P2"/>
    <mergeCell ref="A3:P3"/>
    <mergeCell ref="A88:F88"/>
    <mergeCell ref="A94:E94"/>
  </mergeCells>
  <pageMargins left="0.25" right="0.25" top="0.75" bottom="0.75" header="0.3" footer="0.3"/>
  <pageSetup paperSize="5" scale="59" fitToHeight="0" orientation="landscape" r:id="rId1"/>
  <rowBreaks count="1" manualBreakCount="1">
    <brk id="68" max="15" man="1"/>
  </rowBreaks>
  <ignoredErrors>
    <ignoredError sqref="B58 P8 C31 P11:P13 P22:P23 P31:P32 P47:P49 P58:P59 P63:P73 P75:P85 P40:P46 P87" formulaRange="1"/>
    <ignoredError sqref="C87" formula="1"/>
    <ignoredError sqref="D58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6A15-E697-4BE6-9874-5E83E8689816}">
  <dimension ref="B3:F40"/>
  <sheetViews>
    <sheetView topLeftCell="A22" workbookViewId="0">
      <selection activeCell="F37" sqref="F37"/>
    </sheetView>
  </sheetViews>
  <sheetFormatPr baseColWidth="10" defaultRowHeight="15" x14ac:dyDescent="0.25"/>
  <cols>
    <col min="2" max="2" width="0" hidden="1" customWidth="1"/>
    <col min="3" max="3" width="17.42578125" hidden="1" customWidth="1"/>
    <col min="6" max="6" width="15.28515625" bestFit="1" customWidth="1"/>
  </cols>
  <sheetData>
    <row r="3" spans="2:6" x14ac:dyDescent="0.25">
      <c r="B3" t="s">
        <v>104</v>
      </c>
      <c r="C3" s="34">
        <v>122902530008.74001</v>
      </c>
      <c r="E3" t="s">
        <v>104</v>
      </c>
      <c r="F3" s="34">
        <v>9693443988.7399998</v>
      </c>
    </row>
    <row r="4" spans="2:6" x14ac:dyDescent="0.25">
      <c r="B4" t="s">
        <v>105</v>
      </c>
      <c r="C4" s="34">
        <v>2752428341.2600002</v>
      </c>
      <c r="E4" t="s">
        <v>105</v>
      </c>
      <c r="F4" s="34">
        <v>298706066.55000001</v>
      </c>
    </row>
    <row r="5" spans="2:6" x14ac:dyDescent="0.25">
      <c r="B5" t="s">
        <v>106</v>
      </c>
      <c r="C5" s="34">
        <v>1680000</v>
      </c>
      <c r="E5" t="s">
        <v>107</v>
      </c>
      <c r="F5" s="34">
        <v>1646665534.8800001</v>
      </c>
    </row>
    <row r="6" spans="2:6" x14ac:dyDescent="0.25">
      <c r="B6" t="s">
        <v>107</v>
      </c>
      <c r="C6" s="34">
        <v>19260391636</v>
      </c>
      <c r="E6" t="s">
        <v>108</v>
      </c>
      <c r="F6" s="34">
        <v>633292791.49000001</v>
      </c>
    </row>
    <row r="7" spans="2:6" x14ac:dyDescent="0.25">
      <c r="B7" t="s">
        <v>108</v>
      </c>
      <c r="C7" s="34">
        <v>3190047368.2600002</v>
      </c>
      <c r="E7" t="s">
        <v>109</v>
      </c>
      <c r="F7" s="34">
        <v>70830837.980000004</v>
      </c>
    </row>
    <row r="8" spans="2:6" x14ac:dyDescent="0.25">
      <c r="B8" t="s">
        <v>109</v>
      </c>
      <c r="C8" s="34">
        <v>1160441697.8499999</v>
      </c>
      <c r="E8" t="s">
        <v>110</v>
      </c>
      <c r="F8" s="34">
        <v>23934229.559999999</v>
      </c>
    </row>
    <row r="9" spans="2:6" x14ac:dyDescent="0.25">
      <c r="B9" t="s">
        <v>110</v>
      </c>
      <c r="C9" s="34">
        <v>270488389.68000001</v>
      </c>
      <c r="E9" t="s">
        <v>111</v>
      </c>
      <c r="F9" s="34">
        <v>54872970.539999999</v>
      </c>
    </row>
    <row r="10" spans="2:6" x14ac:dyDescent="0.25">
      <c r="B10" t="s">
        <v>111</v>
      </c>
      <c r="C10" s="34">
        <v>505880675.47000003</v>
      </c>
      <c r="E10" t="s">
        <v>112</v>
      </c>
      <c r="F10" s="34">
        <v>139364272.31999999</v>
      </c>
    </row>
    <row r="11" spans="2:6" x14ac:dyDescent="0.25">
      <c r="B11" t="s">
        <v>112</v>
      </c>
      <c r="C11" s="34">
        <v>1533586498.52</v>
      </c>
      <c r="E11" t="s">
        <v>113</v>
      </c>
      <c r="F11" s="34">
        <v>203652630.38</v>
      </c>
    </row>
    <row r="12" spans="2:6" x14ac:dyDescent="0.25">
      <c r="B12" t="s">
        <v>113</v>
      </c>
      <c r="C12" s="34">
        <v>549446971.03999996</v>
      </c>
      <c r="E12" t="s">
        <v>114</v>
      </c>
      <c r="F12" s="34">
        <v>14155051</v>
      </c>
    </row>
    <row r="13" spans="2:6" x14ac:dyDescent="0.25">
      <c r="B13" t="s">
        <v>114</v>
      </c>
      <c r="C13" s="34">
        <v>179422298.09</v>
      </c>
      <c r="E13" t="s">
        <v>115</v>
      </c>
      <c r="F13" s="34">
        <v>569416785.05999994</v>
      </c>
    </row>
    <row r="14" spans="2:6" x14ac:dyDescent="0.25">
      <c r="B14" t="s">
        <v>115</v>
      </c>
      <c r="C14" s="34">
        <v>1863554843.6900001</v>
      </c>
      <c r="E14" t="s">
        <v>116</v>
      </c>
      <c r="F14" s="34">
        <v>82474973.700000003</v>
      </c>
    </row>
    <row r="15" spans="2:6" x14ac:dyDescent="0.25">
      <c r="B15" t="s">
        <v>116</v>
      </c>
      <c r="C15" s="34">
        <v>6152834411.0900002</v>
      </c>
      <c r="E15" t="s">
        <v>117</v>
      </c>
      <c r="F15" s="34">
        <v>43875274.619999997</v>
      </c>
    </row>
    <row r="16" spans="2:6" x14ac:dyDescent="0.25">
      <c r="B16" t="s">
        <v>117</v>
      </c>
      <c r="C16" s="34">
        <v>52479067.369999997</v>
      </c>
      <c r="E16" t="s">
        <v>118</v>
      </c>
      <c r="F16" s="34">
        <v>807243.4</v>
      </c>
    </row>
    <row r="17" spans="2:6" x14ac:dyDescent="0.25">
      <c r="B17" t="s">
        <v>118</v>
      </c>
      <c r="C17" s="34">
        <v>108301611.3</v>
      </c>
      <c r="E17" t="s">
        <v>119</v>
      </c>
      <c r="F17" s="34">
        <v>513570.27</v>
      </c>
    </row>
    <row r="18" spans="2:6" x14ac:dyDescent="0.25">
      <c r="B18" t="s">
        <v>119</v>
      </c>
      <c r="C18" s="34">
        <v>393227310.92000002</v>
      </c>
      <c r="E18" t="s">
        <v>120</v>
      </c>
      <c r="F18" s="34">
        <v>8702.32</v>
      </c>
    </row>
    <row r="19" spans="2:6" x14ac:dyDescent="0.25">
      <c r="B19" t="s">
        <v>120</v>
      </c>
      <c r="C19" s="34">
        <v>8702.32</v>
      </c>
      <c r="E19" t="s">
        <v>121</v>
      </c>
      <c r="F19" s="34">
        <v>761523.18</v>
      </c>
    </row>
    <row r="20" spans="2:6" x14ac:dyDescent="0.25">
      <c r="B20" t="s">
        <v>121</v>
      </c>
      <c r="C20" s="34">
        <v>17545262.039999999</v>
      </c>
      <c r="E20" t="s">
        <v>122</v>
      </c>
      <c r="F20" s="34">
        <v>1805917.94</v>
      </c>
    </row>
    <row r="21" spans="2:6" x14ac:dyDescent="0.25">
      <c r="B21" t="s">
        <v>122</v>
      </c>
      <c r="C21" s="34">
        <v>124519422.63</v>
      </c>
      <c r="E21" t="s">
        <v>123</v>
      </c>
      <c r="F21" s="34">
        <v>174718951.06999999</v>
      </c>
    </row>
    <row r="22" spans="2:6" x14ac:dyDescent="0.25">
      <c r="B22" t="s">
        <v>123</v>
      </c>
      <c r="C22" s="34">
        <v>404146610.75999999</v>
      </c>
      <c r="E22" t="s">
        <v>124</v>
      </c>
      <c r="F22" s="34">
        <v>141948492.91</v>
      </c>
    </row>
    <row r="23" spans="2:6" x14ac:dyDescent="0.25">
      <c r="B23" t="s">
        <v>124</v>
      </c>
      <c r="C23" s="34">
        <v>9145684550.3799992</v>
      </c>
      <c r="E23" t="s">
        <v>125</v>
      </c>
      <c r="F23" s="34">
        <v>146697613.56</v>
      </c>
    </row>
    <row r="24" spans="2:6" x14ac:dyDescent="0.25">
      <c r="B24" t="s">
        <v>125</v>
      </c>
      <c r="C24" s="34">
        <v>3921046131.1100001</v>
      </c>
      <c r="E24" t="s">
        <v>126</v>
      </c>
      <c r="F24" s="34">
        <v>2204031253.2600002</v>
      </c>
    </row>
    <row r="25" spans="2:6" x14ac:dyDescent="0.25">
      <c r="B25" t="s">
        <v>126</v>
      </c>
      <c r="C25" s="34">
        <v>9741909900.1000004</v>
      </c>
      <c r="E25" t="s">
        <v>127</v>
      </c>
      <c r="F25" s="34">
        <v>0</v>
      </c>
    </row>
    <row r="26" spans="2:6" x14ac:dyDescent="0.25">
      <c r="B26" t="s">
        <v>127</v>
      </c>
      <c r="C26" s="34">
        <v>42949772.060000002</v>
      </c>
      <c r="E26" t="s">
        <v>128</v>
      </c>
      <c r="F26" s="34">
        <v>179235158.16</v>
      </c>
    </row>
    <row r="27" spans="2:6" x14ac:dyDescent="0.25">
      <c r="B27" t="s">
        <v>128</v>
      </c>
      <c r="C27" s="34">
        <v>10892798231.65</v>
      </c>
      <c r="E27" t="s">
        <v>130</v>
      </c>
      <c r="F27" s="34">
        <v>0</v>
      </c>
    </row>
    <row r="28" spans="2:6" x14ac:dyDescent="0.25">
      <c r="B28" t="s">
        <v>129</v>
      </c>
      <c r="C28" s="34">
        <v>0</v>
      </c>
      <c r="E28" t="s">
        <v>131</v>
      </c>
      <c r="F28" s="34">
        <v>163287375.09999999</v>
      </c>
    </row>
    <row r="29" spans="2:6" x14ac:dyDescent="0.25">
      <c r="B29" t="s">
        <v>130</v>
      </c>
      <c r="C29" s="34">
        <v>639878667.89999998</v>
      </c>
      <c r="E29" t="s">
        <v>132</v>
      </c>
      <c r="F29" s="34">
        <v>150618757.47</v>
      </c>
    </row>
    <row r="30" spans="2:6" x14ac:dyDescent="0.25">
      <c r="B30" t="s">
        <v>131</v>
      </c>
      <c r="C30" s="34">
        <v>1184922353.3499999</v>
      </c>
      <c r="E30" t="s">
        <v>133</v>
      </c>
      <c r="F30" s="34">
        <v>0</v>
      </c>
    </row>
    <row r="31" spans="2:6" x14ac:dyDescent="0.25">
      <c r="B31" t="s">
        <v>132</v>
      </c>
      <c r="C31" s="34">
        <v>1153100325.8900001</v>
      </c>
      <c r="E31" t="s">
        <v>134</v>
      </c>
      <c r="F31" s="34">
        <v>523357584</v>
      </c>
    </row>
    <row r="32" spans="2:6" x14ac:dyDescent="0.25">
      <c r="B32" t="s">
        <v>133</v>
      </c>
      <c r="C32" s="34">
        <v>48267712.100000001</v>
      </c>
      <c r="E32" t="s">
        <v>135</v>
      </c>
      <c r="F32" s="34">
        <v>893627.72</v>
      </c>
    </row>
    <row r="33" spans="2:6" x14ac:dyDescent="0.25">
      <c r="B33" t="s">
        <v>134</v>
      </c>
      <c r="C33" s="34">
        <v>1567109753.3399999</v>
      </c>
      <c r="E33" t="s">
        <v>136</v>
      </c>
      <c r="F33" s="34">
        <v>882</v>
      </c>
    </row>
    <row r="34" spans="2:6" x14ac:dyDescent="0.25">
      <c r="B34" t="s">
        <v>135</v>
      </c>
      <c r="C34" s="34">
        <v>3941449700.04</v>
      </c>
      <c r="E34" t="s">
        <v>137</v>
      </c>
      <c r="F34" s="34">
        <v>28278502.530000001</v>
      </c>
    </row>
    <row r="35" spans="2:6" x14ac:dyDescent="0.25">
      <c r="B35" t="s">
        <v>136</v>
      </c>
      <c r="C35" s="34">
        <v>20841326.309999999</v>
      </c>
      <c r="E35" t="s">
        <v>138</v>
      </c>
      <c r="F35" s="34">
        <v>52697635</v>
      </c>
    </row>
    <row r="36" spans="2:6" x14ac:dyDescent="0.25">
      <c r="B36" t="s">
        <v>137</v>
      </c>
      <c r="C36" s="34">
        <v>195885130.59999999</v>
      </c>
      <c r="E36" t="s">
        <v>139</v>
      </c>
      <c r="F36" s="34">
        <v>883131839.50999999</v>
      </c>
    </row>
    <row r="37" spans="2:6" x14ac:dyDescent="0.25">
      <c r="B37" t="s">
        <v>138</v>
      </c>
      <c r="C37" s="34">
        <v>409819382.30000001</v>
      </c>
      <c r="E37" t="s">
        <v>141</v>
      </c>
      <c r="F37" s="34">
        <v>24108268.199999999</v>
      </c>
    </row>
    <row r="38" spans="2:6" x14ac:dyDescent="0.25">
      <c r="B38" t="s">
        <v>139</v>
      </c>
      <c r="C38" s="34">
        <v>11513049929.84</v>
      </c>
    </row>
    <row r="39" spans="2:6" x14ac:dyDescent="0.25">
      <c r="B39" t="s">
        <v>140</v>
      </c>
      <c r="C39" s="34">
        <v>1500000</v>
      </c>
    </row>
    <row r="40" spans="2:6" x14ac:dyDescent="0.25">
      <c r="B40" t="s">
        <v>141</v>
      </c>
      <c r="C40" s="34">
        <v>500000000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CCF49-4B93-41FD-B819-1EBE6E8845A4}">
  <ds:schemaRefs>
    <ds:schemaRef ds:uri="http://schemas.microsoft.com/office/2006/metadata/properties"/>
    <ds:schemaRef ds:uri="http://schemas.microsoft.com/office/2006/documentManagement/types"/>
    <ds:schemaRef ds:uri="6c0f8f09-1889-4044-a4f7-4542b1ae657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6f454071-f228-4dda-b004-431287ab1ef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de gasto UE 0001</vt:lpstr>
      <vt:lpstr>Hoja1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2023-11-01T15:41:34Z</cp:lastPrinted>
  <dcterms:created xsi:type="dcterms:W3CDTF">2019-05-01T14:38:49Z</dcterms:created>
  <dcterms:modified xsi:type="dcterms:W3CDTF">2024-03-04T15:54:38Z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