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fidelina.gonzalez\OneDrive - Ministerio de Educación de la República Dominicana\Escritorio\informes y cronograma de entrega\2022\"/>
    </mc:Choice>
  </mc:AlternateContent>
  <xr:revisionPtr revIDLastSave="25" documentId="8_{47104138-1486-4C91-AEC3-57B24056EBE1}" xr6:coauthVersionLast="36" xr6:coauthVersionMax="36" xr10:uidLastSave="{4486B755-AA68-46B2-8C7A-29F6DBF94F56}"/>
  <bookViews>
    <workbookView xWindow="0" yWindow="0" windowWidth="20445" windowHeight="6345" xr2:uid="{00000000-000D-0000-FFFF-FFFF00000000}"/>
  </bookViews>
  <sheets>
    <sheet name="Ejecución de gasto UE 0001" sheetId="1" r:id="rId1"/>
  </sheets>
  <definedNames>
    <definedName name="_xlnm.Print_Area" localSheetId="0">'Ejecución de gasto UE 0001'!$A$1:$P$104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2" i="1" l="1"/>
  <c r="P63" i="1"/>
  <c r="P64" i="1"/>
  <c r="P52" i="1"/>
  <c r="P53" i="1"/>
  <c r="P54" i="1"/>
  <c r="P55" i="1"/>
  <c r="P56" i="1"/>
  <c r="P57" i="1"/>
  <c r="P58" i="1"/>
  <c r="P59" i="1"/>
  <c r="P35" i="1"/>
  <c r="P36" i="1"/>
  <c r="P37" i="1"/>
  <c r="P38" i="1"/>
  <c r="P39" i="1"/>
  <c r="P40" i="1"/>
  <c r="P41" i="1"/>
  <c r="P25" i="1"/>
  <c r="P26" i="1"/>
  <c r="P27" i="1"/>
  <c r="P28" i="1"/>
  <c r="P29" i="1"/>
  <c r="P30" i="1"/>
  <c r="P31" i="1"/>
  <c r="P32" i="1"/>
  <c r="P15" i="1"/>
  <c r="P16" i="1"/>
  <c r="P17" i="1"/>
  <c r="P18" i="1"/>
  <c r="P19" i="1"/>
  <c r="P20" i="1"/>
  <c r="P21" i="1"/>
  <c r="P22" i="1"/>
  <c r="P9" i="1"/>
  <c r="P10" i="1"/>
  <c r="P11" i="1"/>
  <c r="M60" i="1" l="1"/>
  <c r="N60" i="1"/>
  <c r="O60" i="1"/>
  <c r="M50" i="1"/>
  <c r="N50" i="1"/>
  <c r="O50" i="1"/>
  <c r="M33" i="1"/>
  <c r="M7" i="1"/>
  <c r="M13" i="1"/>
  <c r="M23" i="1"/>
  <c r="M76" i="1" s="1"/>
  <c r="M89" i="1" s="1"/>
  <c r="C60" i="1" l="1"/>
  <c r="C50" i="1"/>
  <c r="C33" i="1"/>
  <c r="C23" i="1"/>
  <c r="C13" i="1"/>
  <c r="C7" i="1"/>
  <c r="O33" i="1"/>
  <c r="O76" i="1" s="1"/>
  <c r="O89" i="1" s="1"/>
  <c r="O23" i="1"/>
  <c r="O13" i="1"/>
  <c r="O7" i="1"/>
  <c r="C76" i="1" l="1"/>
  <c r="C89" i="1" s="1"/>
  <c r="N33" i="1"/>
  <c r="N76" i="1" s="1"/>
  <c r="N89" i="1" s="1"/>
  <c r="N7" i="1"/>
  <c r="N23" i="1"/>
  <c r="N13" i="1"/>
  <c r="P88" i="1" l="1"/>
  <c r="P86" i="1"/>
  <c r="P84" i="1"/>
  <c r="P83" i="1"/>
  <c r="P81" i="1"/>
  <c r="P80" i="1"/>
  <c r="P77" i="1"/>
  <c r="P75" i="1"/>
  <c r="P74" i="1"/>
  <c r="P73" i="1"/>
  <c r="P72" i="1"/>
  <c r="P70" i="1"/>
  <c r="P69" i="1"/>
  <c r="P68" i="1"/>
  <c r="P67" i="1"/>
  <c r="P66" i="1"/>
  <c r="P61" i="1"/>
  <c r="P51" i="1"/>
  <c r="P49" i="1"/>
  <c r="P48" i="1"/>
  <c r="P47" i="1"/>
  <c r="P46" i="1"/>
  <c r="P45" i="1"/>
  <c r="P44" i="1"/>
  <c r="P43" i="1"/>
  <c r="P34" i="1"/>
  <c r="P24" i="1"/>
  <c r="P14" i="1"/>
  <c r="P12" i="1"/>
  <c r="P8" i="1"/>
  <c r="K87" i="1"/>
  <c r="K85" i="1"/>
  <c r="J85" i="1"/>
  <c r="I85" i="1"/>
  <c r="H85" i="1"/>
  <c r="G85" i="1"/>
  <c r="F85" i="1"/>
  <c r="E85" i="1"/>
  <c r="D85" i="1"/>
  <c r="L82" i="1"/>
  <c r="L78" i="1" s="1"/>
  <c r="K82" i="1"/>
  <c r="J82" i="1"/>
  <c r="I82" i="1"/>
  <c r="H82" i="1"/>
  <c r="G82" i="1"/>
  <c r="F82" i="1"/>
  <c r="E82" i="1"/>
  <c r="D82" i="1"/>
  <c r="K79" i="1"/>
  <c r="J79" i="1"/>
  <c r="J78" i="1" s="1"/>
  <c r="J87" i="1" s="1"/>
  <c r="I79" i="1"/>
  <c r="H79" i="1"/>
  <c r="G79" i="1"/>
  <c r="F79" i="1"/>
  <c r="E79" i="1"/>
  <c r="D79" i="1"/>
  <c r="D78" i="1" s="1"/>
  <c r="D87" i="1" s="1"/>
  <c r="F78" i="1"/>
  <c r="F87" i="1" s="1"/>
  <c r="J71" i="1"/>
  <c r="I71" i="1"/>
  <c r="H71" i="1"/>
  <c r="G71" i="1"/>
  <c r="F71" i="1"/>
  <c r="E71" i="1"/>
  <c r="D71" i="1"/>
  <c r="J65" i="1"/>
  <c r="I65" i="1"/>
  <c r="H65" i="1"/>
  <c r="G65" i="1"/>
  <c r="F65" i="1"/>
  <c r="E65" i="1"/>
  <c r="D65" i="1"/>
  <c r="L60" i="1"/>
  <c r="K60" i="1"/>
  <c r="J60" i="1"/>
  <c r="I60" i="1"/>
  <c r="H60" i="1"/>
  <c r="G60" i="1"/>
  <c r="F60" i="1"/>
  <c r="E60" i="1"/>
  <c r="D60" i="1"/>
  <c r="L50" i="1"/>
  <c r="K50" i="1"/>
  <c r="J50" i="1"/>
  <c r="I50" i="1"/>
  <c r="H50" i="1"/>
  <c r="G50" i="1"/>
  <c r="F50" i="1"/>
  <c r="E50" i="1"/>
  <c r="D50" i="1"/>
  <c r="L42" i="1"/>
  <c r="K42" i="1"/>
  <c r="J42" i="1"/>
  <c r="I42" i="1"/>
  <c r="H42" i="1"/>
  <c r="G42" i="1"/>
  <c r="F42" i="1"/>
  <c r="E42" i="1"/>
  <c r="D42" i="1"/>
  <c r="L33" i="1"/>
  <c r="K33" i="1"/>
  <c r="J33" i="1"/>
  <c r="I33" i="1"/>
  <c r="H33" i="1"/>
  <c r="G33" i="1"/>
  <c r="F33" i="1"/>
  <c r="E33" i="1"/>
  <c r="D33" i="1"/>
  <c r="L23" i="1"/>
  <c r="K23" i="1"/>
  <c r="J23" i="1"/>
  <c r="I23" i="1"/>
  <c r="H23" i="1"/>
  <c r="G23" i="1"/>
  <c r="F23" i="1"/>
  <c r="E23" i="1"/>
  <c r="D23" i="1"/>
  <c r="L13" i="1"/>
  <c r="K13" i="1"/>
  <c r="J13" i="1"/>
  <c r="I13" i="1"/>
  <c r="H13" i="1"/>
  <c r="G13" i="1"/>
  <c r="F13" i="1"/>
  <c r="E13" i="1"/>
  <c r="D13" i="1"/>
  <c r="L7" i="1"/>
  <c r="K7" i="1"/>
  <c r="J7" i="1"/>
  <c r="I7" i="1"/>
  <c r="H7" i="1"/>
  <c r="G7" i="1"/>
  <c r="F7" i="1"/>
  <c r="E7" i="1"/>
  <c r="D7" i="1"/>
  <c r="H78" i="1" l="1"/>
  <c r="H87" i="1" s="1"/>
  <c r="P65" i="1"/>
  <c r="P85" i="1"/>
  <c r="P71" i="1"/>
  <c r="P60" i="1"/>
  <c r="G78" i="1"/>
  <c r="G87" i="1" s="1"/>
  <c r="I78" i="1"/>
  <c r="I87" i="1" s="1"/>
  <c r="E78" i="1"/>
  <c r="E87" i="1" s="1"/>
  <c r="P82" i="1"/>
  <c r="P79" i="1"/>
  <c r="P50" i="1"/>
  <c r="P42" i="1"/>
  <c r="P33" i="1"/>
  <c r="H76" i="1"/>
  <c r="H89" i="1" s="1"/>
  <c r="I76" i="1"/>
  <c r="I89" i="1" s="1"/>
  <c r="E76" i="1"/>
  <c r="P23" i="1"/>
  <c r="F76" i="1"/>
  <c r="F89" i="1" s="1"/>
  <c r="J76" i="1"/>
  <c r="J89" i="1" s="1"/>
  <c r="G76" i="1"/>
  <c r="G89" i="1" s="1"/>
  <c r="P7" i="1"/>
  <c r="P13" i="1"/>
  <c r="D76" i="1"/>
  <c r="D89" i="1" s="1"/>
  <c r="L87" i="1"/>
  <c r="P87" i="1" s="1"/>
  <c r="L76" i="1"/>
  <c r="K76" i="1"/>
  <c r="E89" i="1" l="1"/>
  <c r="P78" i="1"/>
  <c r="L89" i="1"/>
  <c r="K89" i="1"/>
  <c r="P76" i="1"/>
  <c r="P89" i="1" l="1"/>
  <c r="B13" i="1"/>
  <c r="B23" i="1"/>
  <c r="B50" i="1"/>
  <c r="B7" i="1" l="1"/>
  <c r="B60" i="1"/>
  <c r="B71" i="1" l="1"/>
  <c r="B65" i="1"/>
  <c r="B85" i="1" l="1"/>
  <c r="B82" i="1"/>
  <c r="B79" i="1"/>
  <c r="B78" i="1" l="1"/>
  <c r="B87" i="1" l="1"/>
  <c r="B42" i="1"/>
  <c r="B33" i="1" s="1"/>
  <c r="B76" i="1" s="1"/>
  <c r="B89" i="1" l="1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<sst xmlns="http://schemas.openxmlformats.org/spreadsheetml/2006/main" count="111" uniqueCount="109">
  <si>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</si>
  <si>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</si>
  <si>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</si>
  <si>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</si>
  <si>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</si>
  <si>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</si>
  <si>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</si>
  <si>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</si>
  <si>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</si>
  <si>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</si>
  <si>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</si>
  <si>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</si>
  <si>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</si>
  <si>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</si>
  <si>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</si>
  <si>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</si>
  <si>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</si>
  <si>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</si>
  <si>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</si>
  <si>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</si>
  <si>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</si>
  <si>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</si>
  <si>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</si>
  <si>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</si>
  <si>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</si>
  <si>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</si>
  <si>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</si>
  <si>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</si>
  <si>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</si>
  <si>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</si>
  <si>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</si>
  <si>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</si>
  <si>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</si>
  <si>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</si>
  <si>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</si>
  <si>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</si>
  <si>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</si>
  <si>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</si>
  <si>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</si>
  <si>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</si>
  <si>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</si>
  <si>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</si>
  <si>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</si>
  <si>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</si>
  <si>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</si>
  <si>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</si>
  <si>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</si>
  <si>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</si>
  <si>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</si>
  <si>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</si>
  <si>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</si>
  <si>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</si>
  <si>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</si>
  <si>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</si>
  <si>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</si>
  <si>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</si>
  <si>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</si>
  <si>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</si>
  <si>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</si>
  <si>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</si>
  <si>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</si>
  <si>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</si>
  <si>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</si>
  <si>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</si>
  <si>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</si>
  <si>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</si>
  <si>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</si>
  <si>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</si>
  <si>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</si>
  <si>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</si>
  <si>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</si>
  <si>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</si>
  <si>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</si>
  <si>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</si>
  <si>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</si>
  <si>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</si>
  <si>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</si>
  <si>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</si>
  <si>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</si>
  <si>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</si>
  <si>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</si>
  <si>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</si>
  <si>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</si>
  <si>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</si>
  <si>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Ejecución de Gastos y Aplicaciones Financieras UE 0001</t>
  </si>
  <si>
    <t>2.6.7 - ACTIVOS BIOLÓGICOS</t>
  </si>
  <si>
    <t>Lic. Julissa Hernández</t>
  </si>
  <si>
    <t>Viceministra de Planificación y Desarrollo Educativo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</si>
  <si>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</si>
  <si>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</si>
  <si>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</si>
  <si>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</si>
  <si>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</si>
  <si>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</si>
  <si>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</si>
  <si>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</si>
  <si>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</si>
  <si>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</si>
  <si>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</si>
  <si>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</si>
  <si>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</si>
  <si>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</si>
  <si>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</si>
  <si>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</si>
  <si>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</si>
  <si>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</si>
  <si>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</si>
  <si>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Fecha de registro: hasta el 31 de Mayo del año 2022.</t>
  </si>
  <si>
    <t>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</si>
</sst>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#,##0.0000000"/>
  </numFmts>
  <fonts count="17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name val="Arial Bold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Fill="1" applyBorder="1" applyAlignment="1">
      <alignment horizontal="left" vertical="center" wrapText="1"/>
    </xf>
    <xf numFmtId="43" fontId="12" fillId="0" borderId="0" xfId="3" applyFont="1"/>
    <xf numFmtId="0" fontId="11" fillId="0" borderId="0" xfId="0" applyFont="1" applyAlignment="1">
      <alignment horizontal="left" wrapText="1"/>
    </xf>
    <xf numFmtId="0" fontId="1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/>
    <xf numFmtId="0" fontId="5" fillId="2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7" fontId="0" fillId="0" borderId="0" xfId="0" applyNumberFormat="1"/>
    <xf numFmtId="0" fontId="8" fillId="0" borderId="0" xfId="0" applyFont="1" applyAlignment="1"/>
    <xf numFmtId="4" fontId="11" fillId="0" borderId="0" xfId="0" applyNumberFormat="1" applyFont="1" applyAlignment="1">
      <alignment horizontal="left" wrapText="1"/>
    </xf>
    <xf numFmtId="39" fontId="1" fillId="2" borderId="2" xfId="0" applyNumberFormat="1" applyFont="1" applyFill="1" applyBorder="1" applyAlignment="1">
      <alignment horizontal="right" vertical="center" wrapText="1"/>
    </xf>
    <xf numFmtId="43" fontId="13" fillId="0" borderId="0" xfId="1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9"/>
  <sheetViews>
    <sheetView tabSelected="1" zoomScaleNormal="100" zoomScaleSheetLayoutView="100" workbookViewId="0">
      <pane xSplit="1" ySplit="3" topLeftCell="P82" activePane="bottomRight" state="frozen"/>
      <selection pane="topRight" activeCell="B1" sqref="B1"/>
      <selection pane="bottomLeft" activeCell="A4" sqref="A4"/>
      <selection pane="bottomRight" activeCell="A3" sqref="A3:P3"/>
    </sheetView>
  </sheetViews>
  <sheetFormatPr baseColWidth="10" defaultColWidth="9.140625" defaultRowHeight="15"/>
  <cols>
    <col min="1" max="1" width="43.140625" customWidth="1"/>
    <col min="2" max="3" width="18.28515625" bestFit="1" customWidth="1"/>
    <col min="4" max="8" width="17.28515625" bestFit="1" customWidth="1"/>
    <col min="9" max="9" width="6.140625" bestFit="1" customWidth="1"/>
    <col min="10" max="10" width="5.42578125" bestFit="1" customWidth="1"/>
    <col min="11" max="11" width="7.85546875" bestFit="1" customWidth="1"/>
    <col min="12" max="12" width="12.28515625" bestFit="1" customWidth="1"/>
    <col min="13" max="13" width="9" bestFit="1" customWidth="1"/>
    <col min="14" max="14" width="11.85546875" bestFit="1" customWidth="1"/>
    <col min="15" max="15" width="10.85546875" bestFit="1" customWidth="1"/>
    <col min="16" max="16" width="17.28515625" bestFit="1" customWidth="1"/>
  </cols>
  <sheetData>
    <row r="1" spans="1:16" ht="18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37.5" customHeight="1">
      <c r="A2" s="57" t="s">
        <v>108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8.75">
      <c r="A3" s="58" t="s">
        <v>84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>
      <c r="D4" s="1"/>
    </row>
    <row r="5" spans="1:16" ht="31.5">
      <c r="A5" s="2" t="s">
        <v>1</v>
      </c>
      <c r="B5" s="3" t="s">
        <v>88</v>
      </c>
      <c r="C5" s="3" t="s">
        <v>90</v>
      </c>
      <c r="D5" s="3" t="s">
        <v>94</v>
      </c>
      <c r="E5" s="3" t="s">
        <v>95</v>
      </c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0" t="s">
        <v>106</v>
      </c>
    </row>
    <row r="6" spans="1:16">
      <c r="A6" s="4" t="s">
        <v>2</v>
      </c>
      <c r="B6" s="5"/>
      <c r="C6" s="5"/>
      <c r="D6" s="5"/>
      <c r="E6" s="5"/>
      <c r="F6" s="5"/>
      <c r="P6" s="29"/>
    </row>
    <row r="7" spans="1:16" ht="15" customHeight="1">
      <c r="A7" s="6" t="s">
        <v>3</v>
      </c>
      <c r="B7" s="7">
        <f>SUM(B8:B12)</f>
        <v>122701596871</v>
      </c>
      <c r="C7" s="41">
        <f>SUM(C8:C12)</f>
        <v>122701596870.99998</v>
      </c>
      <c r="D7" s="7">
        <f>SUM(D8:D12)</f>
        <v>8716493050.7299995</v>
      </c>
      <c r="E7" s="7">
        <f t="shared" ref="E7:M7" si="0">SUM(E8:E12)</f>
        <v>9789202790.5400009</v>
      </c>
      <c r="F7" s="7">
        <f>SUM(F8:F12)</f>
        <v>9178531313.6999989</v>
      </c>
      <c r="G7" s="7">
        <f t="shared" si="0"/>
        <v>9270447903</v>
      </c>
      <c r="H7" s="7">
        <f t="shared" si="0"/>
        <v>9543344079.7299995</v>
      </c>
      <c r="I7" s="7">
        <f t="shared" si="0"/>
        <v>0</v>
      </c>
      <c r="J7" s="7">
        <f>SUM(J8:J12)</f>
        <v>0</v>
      </c>
      <c r="K7" s="7">
        <f>SUM(K8:K12)</f>
        <v>0</v>
      </c>
      <c r="L7" s="7">
        <f t="shared" si="0"/>
        <v>0</v>
      </c>
      <c r="M7" s="41">
        <f t="shared" si="0"/>
        <v>0</v>
      </c>
      <c r="N7" s="31">
        <f>SUM(N8:N12)</f>
        <v>0</v>
      </c>
      <c r="O7" s="41">
        <f>SUM(O8:O12)</f>
        <v>0</v>
      </c>
      <c r="P7" s="31">
        <f>SUM(D7:O7)</f>
        <v>46498019137.699997</v>
      </c>
    </row>
    <row r="8" spans="1:16" ht="15" customHeight="1">
      <c r="A8" s="8" t="s">
        <v>4</v>
      </c>
      <c r="B8" s="42">
        <v>106438288365</v>
      </c>
      <c r="C8" s="42">
        <v>105883177546.67999</v>
      </c>
      <c r="D8" s="42">
        <v>7417878706.5500002</v>
      </c>
      <c r="E8" s="9">
        <v>8391272956.6000004</v>
      </c>
      <c r="F8" s="9">
        <v>7824616554.9099989</v>
      </c>
      <c r="G8" s="9">
        <v>7847171657.1300001</v>
      </c>
      <c r="H8" s="9">
        <v>8121052575.6499996</v>
      </c>
      <c r="I8" s="9"/>
      <c r="J8" s="9"/>
      <c r="K8" s="9"/>
      <c r="L8" s="9"/>
      <c r="M8" s="32"/>
      <c r="N8" s="42"/>
      <c r="O8" s="42"/>
      <c r="P8" s="32">
        <f t="shared" ref="P8:P71" si="1">SUM(D8:O8)</f>
        <v>39601992450.840004</v>
      </c>
    </row>
    <row r="9" spans="1:16" ht="15" customHeight="1">
      <c r="A9" s="8" t="s">
        <v>5</v>
      </c>
      <c r="B9" s="42">
        <v>1275726792</v>
      </c>
      <c r="C9" s="42">
        <v>1609101650.3099999</v>
      </c>
      <c r="D9" s="42">
        <v>47416856.579999998</v>
      </c>
      <c r="E9" s="19">
        <v>47332239.82</v>
      </c>
      <c r="F9" s="9">
        <v>53932627.189999998</v>
      </c>
      <c r="G9" s="9">
        <v>95104071.570000008</v>
      </c>
      <c r="H9" s="9">
        <v>46457627.549999997</v>
      </c>
      <c r="I9" s="9"/>
      <c r="J9" s="9"/>
      <c r="K9" s="9"/>
      <c r="L9" s="9"/>
      <c r="M9" s="32"/>
      <c r="N9" s="42"/>
      <c r="O9" s="42"/>
      <c r="P9" s="42">
        <f t="shared" si="1"/>
        <v>290243422.71000004</v>
      </c>
    </row>
    <row r="10" spans="1:16" ht="15" customHeight="1">
      <c r="A10" s="8" t="s">
        <v>6</v>
      </c>
      <c r="B10" s="42">
        <v>900000</v>
      </c>
      <c r="C10" s="42">
        <v>900000</v>
      </c>
      <c r="D10" s="42">
        <v>0</v>
      </c>
      <c r="E10" s="9"/>
      <c r="F10" s="9"/>
      <c r="G10" s="9"/>
      <c r="H10" s="9"/>
      <c r="I10" s="9"/>
      <c r="J10" s="9"/>
      <c r="K10" s="32"/>
      <c r="L10" s="32"/>
      <c r="M10" s="32"/>
      <c r="N10" s="42"/>
      <c r="O10" s="42"/>
      <c r="P10" s="42">
        <f t="shared" si="1"/>
        <v>0</v>
      </c>
    </row>
    <row r="11" spans="1:16" ht="15" customHeight="1">
      <c r="A11" s="8" t="s">
        <v>7</v>
      </c>
      <c r="B11" s="42">
        <v>5000000</v>
      </c>
      <c r="C11" s="42">
        <v>5000000</v>
      </c>
      <c r="D11" s="42">
        <v>0</v>
      </c>
      <c r="E11" s="9"/>
      <c r="F11" s="9"/>
      <c r="G11" s="9"/>
      <c r="H11" s="9"/>
      <c r="I11" s="9"/>
      <c r="J11" s="9"/>
      <c r="K11" s="32"/>
      <c r="L11" s="32"/>
      <c r="M11" s="32"/>
      <c r="N11" s="42"/>
      <c r="O11" s="42"/>
      <c r="P11" s="42">
        <f t="shared" si="1"/>
        <v>0</v>
      </c>
    </row>
    <row r="12" spans="1:16" ht="15" customHeight="1">
      <c r="A12" s="8" t="s">
        <v>8</v>
      </c>
      <c r="B12" s="42">
        <v>14981681714</v>
      </c>
      <c r="C12" s="42">
        <v>15203417674.009998</v>
      </c>
      <c r="D12" s="42">
        <v>1251197487.5999999</v>
      </c>
      <c r="E12" s="9">
        <v>1350597594.1200001</v>
      </c>
      <c r="F12" s="9">
        <v>1299982131.6000001</v>
      </c>
      <c r="G12" s="9">
        <v>1328172174.3000002</v>
      </c>
      <c r="H12" s="9">
        <v>1375833876.53</v>
      </c>
      <c r="I12" s="9"/>
      <c r="J12" s="9"/>
      <c r="K12" s="9"/>
      <c r="L12" s="9"/>
      <c r="M12" s="32"/>
      <c r="N12" s="42"/>
      <c r="O12" s="42"/>
      <c r="P12" s="32">
        <f t="shared" si="1"/>
        <v>6605783264.1500006</v>
      </c>
    </row>
    <row r="13" spans="1:16" ht="15" customHeight="1">
      <c r="A13" s="6" t="s">
        <v>9</v>
      </c>
      <c r="B13" s="7">
        <f>SUM(B14:B22)</f>
        <v>10494121070</v>
      </c>
      <c r="C13" s="41">
        <f>SUM(C14:C22)</f>
        <v>7338246328.25</v>
      </c>
      <c r="D13" s="7">
        <f>SUM(D14:D22)</f>
        <v>82293843.739999995</v>
      </c>
      <c r="E13" s="7">
        <f t="shared" ref="E13:M13" si="2">SUM(E14:E22)</f>
        <v>186256354.37</v>
      </c>
      <c r="F13" s="7">
        <f>SUM(F14:F22)</f>
        <v>356218355.16999996</v>
      </c>
      <c r="G13" s="7">
        <f t="shared" si="2"/>
        <v>280229031.18999994</v>
      </c>
      <c r="H13" s="7">
        <f t="shared" si="2"/>
        <v>691186817.70999992</v>
      </c>
      <c r="I13" s="7">
        <f t="shared" si="2"/>
        <v>0</v>
      </c>
      <c r="J13" s="7">
        <f t="shared" si="2"/>
        <v>0</v>
      </c>
      <c r="K13" s="7">
        <f t="shared" si="2"/>
        <v>0</v>
      </c>
      <c r="L13" s="7">
        <f t="shared" si="2"/>
        <v>0</v>
      </c>
      <c r="M13" s="41">
        <f t="shared" si="2"/>
        <v>0</v>
      </c>
      <c r="N13" s="31">
        <f>SUM(N14:N22)</f>
        <v>0</v>
      </c>
      <c r="O13" s="41">
        <f>SUM(O14:O22)</f>
        <v>0</v>
      </c>
      <c r="P13" s="31">
        <f t="shared" si="1"/>
        <v>1596184402.1799998</v>
      </c>
    </row>
    <row r="14" spans="1:16" ht="15" customHeight="1">
      <c r="A14" s="8" t="s">
        <v>10</v>
      </c>
      <c r="B14" s="43">
        <v>3216477632</v>
      </c>
      <c r="C14" s="43">
        <v>1576784665.9200001</v>
      </c>
      <c r="D14" s="43">
        <v>66007532.329999998</v>
      </c>
      <c r="E14" s="10">
        <v>111081156.98</v>
      </c>
      <c r="F14" s="9">
        <v>144965043.94999999</v>
      </c>
      <c r="G14" s="9">
        <v>185023275.76999998</v>
      </c>
      <c r="H14" s="9">
        <v>188520344.59999999</v>
      </c>
      <c r="I14" s="9"/>
      <c r="J14" s="9"/>
      <c r="K14" s="9"/>
      <c r="L14" s="9"/>
      <c r="M14" s="32"/>
      <c r="N14" s="42"/>
      <c r="O14" s="42"/>
      <c r="P14" s="32">
        <f t="shared" si="1"/>
        <v>695597353.63</v>
      </c>
    </row>
    <row r="15" spans="1:16" ht="15" customHeight="1">
      <c r="A15" s="8" t="s">
        <v>11</v>
      </c>
      <c r="B15" s="43">
        <v>1235731310</v>
      </c>
      <c r="C15" s="43">
        <v>936674724.07999992</v>
      </c>
      <c r="D15" s="43">
        <v>0</v>
      </c>
      <c r="E15" s="19">
        <v>22607770.170000002</v>
      </c>
      <c r="F15" s="9">
        <v>9179089.75</v>
      </c>
      <c r="G15" s="9">
        <v>16576957.879999999</v>
      </c>
      <c r="H15" s="9">
        <v>32658137.079999998</v>
      </c>
      <c r="I15" s="9"/>
      <c r="J15" s="9"/>
      <c r="K15" s="9"/>
      <c r="L15" s="9"/>
      <c r="M15" s="32"/>
      <c r="N15" s="42"/>
      <c r="O15" s="42"/>
      <c r="P15" s="42">
        <f t="shared" si="1"/>
        <v>81021954.879999995</v>
      </c>
    </row>
    <row r="16" spans="1:16" ht="15" customHeight="1">
      <c r="A16" s="8" t="s">
        <v>12</v>
      </c>
      <c r="B16" s="43">
        <v>1064851586</v>
      </c>
      <c r="C16" s="43">
        <v>249852380.11000001</v>
      </c>
      <c r="D16" s="43">
        <v>0</v>
      </c>
      <c r="E16" s="19">
        <v>0</v>
      </c>
      <c r="F16" s="9"/>
      <c r="G16" s="9"/>
      <c r="H16" s="9">
        <v>23962227.579999998</v>
      </c>
      <c r="I16" s="9"/>
      <c r="J16" s="9"/>
      <c r="K16" s="9"/>
      <c r="L16" s="9"/>
      <c r="M16" s="32"/>
      <c r="N16" s="42"/>
      <c r="O16" s="42"/>
      <c r="P16" s="42">
        <f t="shared" si="1"/>
        <v>23962227.579999998</v>
      </c>
    </row>
    <row r="17" spans="1:16" ht="15" customHeight="1">
      <c r="A17" s="8" t="s">
        <v>13</v>
      </c>
      <c r="B17" s="43">
        <v>606554195</v>
      </c>
      <c r="C17" s="43">
        <v>326893108.44</v>
      </c>
      <c r="D17" s="43">
        <v>0</v>
      </c>
      <c r="E17" s="10"/>
      <c r="F17" s="9"/>
      <c r="G17" s="9"/>
      <c r="H17" s="9">
        <v>25025</v>
      </c>
      <c r="I17" s="9"/>
      <c r="J17" s="9"/>
      <c r="K17" s="9"/>
      <c r="L17" s="9"/>
      <c r="M17" s="32"/>
      <c r="N17" s="42"/>
      <c r="O17" s="42"/>
      <c r="P17" s="42">
        <f t="shared" si="1"/>
        <v>25025</v>
      </c>
    </row>
    <row r="18" spans="1:16" ht="15" customHeight="1">
      <c r="A18" s="8" t="s">
        <v>14</v>
      </c>
      <c r="B18" s="43">
        <v>542336309</v>
      </c>
      <c r="C18" s="43">
        <v>1224350024.77</v>
      </c>
      <c r="D18" s="43">
        <v>0</v>
      </c>
      <c r="E18" s="43">
        <v>13291927.800000001</v>
      </c>
      <c r="F18" s="9">
        <v>126303226.97</v>
      </c>
      <c r="G18" s="9">
        <v>59100068.469999999</v>
      </c>
      <c r="H18" s="9">
        <v>370627189.78000003</v>
      </c>
      <c r="I18" s="9"/>
      <c r="J18" s="9"/>
      <c r="K18" s="9"/>
      <c r="L18" s="9"/>
      <c r="M18" s="32"/>
      <c r="N18" s="42"/>
      <c r="O18" s="42"/>
      <c r="P18" s="42">
        <f t="shared" si="1"/>
        <v>569322413.01999998</v>
      </c>
    </row>
    <row r="19" spans="1:16" ht="15" customHeight="1">
      <c r="A19" s="8" t="s">
        <v>15</v>
      </c>
      <c r="B19" s="43">
        <v>423337209</v>
      </c>
      <c r="C19" s="43">
        <v>435792209</v>
      </c>
      <c r="D19" s="43">
        <v>1733410.11</v>
      </c>
      <c r="E19" s="43">
        <v>1790967.95</v>
      </c>
      <c r="F19" s="9">
        <v>13436568.5</v>
      </c>
      <c r="G19" s="9">
        <v>1821818.1400000001</v>
      </c>
      <c r="H19" s="9">
        <v>33418673.300000001</v>
      </c>
      <c r="I19" s="9"/>
      <c r="J19" s="9"/>
      <c r="K19" s="9"/>
      <c r="L19" s="9"/>
      <c r="M19" s="32"/>
      <c r="N19" s="42"/>
      <c r="O19" s="42"/>
      <c r="P19" s="42">
        <f t="shared" si="1"/>
        <v>52201438</v>
      </c>
    </row>
    <row r="20" spans="1:16" ht="15" customHeight="1">
      <c r="A20" s="8" t="s">
        <v>16</v>
      </c>
      <c r="B20" s="43">
        <v>348346947</v>
      </c>
      <c r="C20" s="43">
        <v>247158349.17000002</v>
      </c>
      <c r="D20" s="43">
        <v>0</v>
      </c>
      <c r="E20" s="43">
        <v>11530319.119999999</v>
      </c>
      <c r="F20" s="9">
        <v>652182.51</v>
      </c>
      <c r="G20" s="9">
        <v>3146683.92</v>
      </c>
      <c r="H20" s="9">
        <v>7915638.5200000005</v>
      </c>
      <c r="I20" s="9"/>
      <c r="J20" s="9"/>
      <c r="K20" s="9"/>
      <c r="L20" s="9"/>
      <c r="M20" s="32"/>
      <c r="N20" s="42"/>
      <c r="O20" s="42"/>
      <c r="P20" s="42">
        <f t="shared" si="1"/>
        <v>23244824.07</v>
      </c>
    </row>
    <row r="21" spans="1:16" ht="15" customHeight="1">
      <c r="A21" s="8" t="s">
        <v>17</v>
      </c>
      <c r="B21" s="43">
        <v>2415688929</v>
      </c>
      <c r="C21" s="43">
        <v>2139025170.26</v>
      </c>
      <c r="D21" s="43">
        <v>14552901.300000001</v>
      </c>
      <c r="E21" s="43">
        <v>25661454.349999998</v>
      </c>
      <c r="F21" s="9">
        <v>61682243.490000002</v>
      </c>
      <c r="G21" s="9">
        <v>2433245.4700000002</v>
      </c>
      <c r="H21" s="21">
        <v>28756900.41</v>
      </c>
      <c r="I21" s="9"/>
      <c r="J21" s="9"/>
      <c r="K21" s="9"/>
      <c r="L21" s="9"/>
      <c r="M21" s="32"/>
      <c r="N21" s="42"/>
      <c r="O21" s="42"/>
      <c r="P21" s="42">
        <f t="shared" si="1"/>
        <v>133086745.02</v>
      </c>
    </row>
    <row r="22" spans="1:16" ht="15" customHeight="1">
      <c r="A22" s="8" t="s">
        <v>18</v>
      </c>
      <c r="B22" s="43">
        <v>640796953</v>
      </c>
      <c r="C22" s="43">
        <v>201715696.5</v>
      </c>
      <c r="D22" s="43">
        <v>0</v>
      </c>
      <c r="E22" s="43">
        <v>292758</v>
      </c>
      <c r="F22" s="9"/>
      <c r="G22" s="9">
        <v>12126981.539999999</v>
      </c>
      <c r="H22" s="9">
        <v>5302681.4400000004</v>
      </c>
      <c r="I22" s="9"/>
      <c r="J22" s="9"/>
      <c r="K22" s="9"/>
      <c r="L22" s="9"/>
      <c r="M22" s="32"/>
      <c r="N22" s="42"/>
      <c r="O22" s="42"/>
      <c r="P22" s="42">
        <f t="shared" si="1"/>
        <v>17722420.98</v>
      </c>
    </row>
    <row r="23" spans="1:16" ht="15" customHeight="1">
      <c r="A23" s="6" t="s">
        <v>19</v>
      </c>
      <c r="B23" s="7">
        <f>SUM(B24:B32)</f>
        <v>4865172056</v>
      </c>
      <c r="C23" s="41">
        <f>SUM(C24:C32)</f>
        <v>7526272447.750001</v>
      </c>
      <c r="D23" s="7">
        <f>SUM(D24:D32)</f>
        <v>809832576.79999995</v>
      </c>
      <c r="E23" s="7">
        <f t="shared" ref="E23:M23" si="3">SUM(E24:E32)</f>
        <v>1146670112.1600001</v>
      </c>
      <c r="F23" s="7">
        <f>SUM(F24:F32)</f>
        <v>514465111.93999994</v>
      </c>
      <c r="G23" s="7">
        <f t="shared" si="3"/>
        <v>110367815.54000001</v>
      </c>
      <c r="H23" s="7">
        <f t="shared" si="3"/>
        <v>462500047.16000009</v>
      </c>
      <c r="I23" s="7">
        <f t="shared" si="3"/>
        <v>0</v>
      </c>
      <c r="J23" s="7">
        <f t="shared" si="3"/>
        <v>0</v>
      </c>
      <c r="K23" s="7">
        <f t="shared" si="3"/>
        <v>0</v>
      </c>
      <c r="L23" s="7">
        <f t="shared" si="3"/>
        <v>0</v>
      </c>
      <c r="M23" s="41">
        <f t="shared" si="3"/>
        <v>0</v>
      </c>
      <c r="N23" s="31">
        <f>SUM(N24:N32)</f>
        <v>0</v>
      </c>
      <c r="O23" s="41">
        <f>SUM(O24:O32)</f>
        <v>0</v>
      </c>
      <c r="P23" s="31">
        <f t="shared" si="1"/>
        <v>3043835663.6000004</v>
      </c>
    </row>
    <row r="24" spans="1:16" ht="15" customHeight="1">
      <c r="A24" s="8" t="s">
        <v>20</v>
      </c>
      <c r="B24" s="43">
        <v>29935587</v>
      </c>
      <c r="C24" s="43">
        <v>30855757</v>
      </c>
      <c r="D24" s="43">
        <v>0</v>
      </c>
      <c r="E24" s="10"/>
      <c r="F24" s="9"/>
      <c r="G24" s="9"/>
      <c r="H24" s="9">
        <v>300719.73</v>
      </c>
      <c r="I24" s="9"/>
      <c r="J24" s="9"/>
      <c r="K24" s="9"/>
      <c r="L24" s="9"/>
      <c r="M24" s="32"/>
      <c r="N24" s="42"/>
      <c r="O24" s="42"/>
      <c r="P24" s="32">
        <f t="shared" si="1"/>
        <v>300719.73</v>
      </c>
    </row>
    <row r="25" spans="1:16" ht="15" customHeight="1">
      <c r="A25" s="8" t="s">
        <v>21</v>
      </c>
      <c r="B25" s="43">
        <v>165954550</v>
      </c>
      <c r="C25" s="43">
        <v>158248110.56999999</v>
      </c>
      <c r="D25" s="43">
        <v>0</v>
      </c>
      <c r="E25" s="43">
        <v>452577.2</v>
      </c>
      <c r="F25" s="9"/>
      <c r="G25" s="9"/>
      <c r="H25" s="9">
        <v>178622.5</v>
      </c>
      <c r="I25" s="9"/>
      <c r="J25" s="9"/>
      <c r="K25" s="9"/>
      <c r="L25" s="9"/>
      <c r="M25" s="32"/>
      <c r="N25" s="42"/>
      <c r="O25" s="42"/>
      <c r="P25" s="42">
        <f t="shared" si="1"/>
        <v>631199.69999999995</v>
      </c>
    </row>
    <row r="26" spans="1:16" ht="13.5" customHeight="1">
      <c r="A26" s="8" t="s">
        <v>22</v>
      </c>
      <c r="B26" s="43">
        <v>3432256682</v>
      </c>
      <c r="C26" s="43">
        <v>5490840760.4900007</v>
      </c>
      <c r="D26" s="43">
        <v>809832576.79999995</v>
      </c>
      <c r="E26" s="10">
        <v>1117340187.7</v>
      </c>
      <c r="F26" s="9">
        <v>482081560.45999998</v>
      </c>
      <c r="G26" s="9">
        <v>82649768.450000003</v>
      </c>
      <c r="H26" s="9">
        <v>1439851.57</v>
      </c>
      <c r="I26" s="9"/>
      <c r="J26" s="9"/>
      <c r="K26" s="9"/>
      <c r="L26" s="9"/>
      <c r="M26" s="32"/>
      <c r="N26" s="42"/>
      <c r="O26" s="42"/>
      <c r="P26" s="42">
        <f t="shared" si="1"/>
        <v>2493343944.98</v>
      </c>
    </row>
    <row r="27" spans="1:16" ht="15" customHeight="1">
      <c r="A27" s="8" t="s">
        <v>23</v>
      </c>
      <c r="B27" s="43">
        <v>1000</v>
      </c>
      <c r="C27" s="43">
        <v>187750</v>
      </c>
      <c r="D27" s="43">
        <v>0</v>
      </c>
      <c r="E27" s="10"/>
      <c r="F27" s="9"/>
      <c r="G27" s="9"/>
      <c r="H27" s="9"/>
      <c r="I27" s="9"/>
      <c r="J27" s="9"/>
      <c r="K27" s="9"/>
      <c r="L27" s="9"/>
      <c r="M27" s="32"/>
      <c r="N27" s="42"/>
      <c r="O27" s="42"/>
      <c r="P27" s="42">
        <f t="shared" si="1"/>
        <v>0</v>
      </c>
    </row>
    <row r="28" spans="1:16" ht="15" customHeight="1">
      <c r="A28" s="8" t="s">
        <v>24</v>
      </c>
      <c r="B28" s="43">
        <v>41049261</v>
      </c>
      <c r="C28" s="43">
        <v>60850628.969999999</v>
      </c>
      <c r="D28" s="43">
        <v>0</v>
      </c>
      <c r="E28" s="19">
        <v>50445</v>
      </c>
      <c r="F28" s="9">
        <v>739780.7</v>
      </c>
      <c r="G28" s="9"/>
      <c r="H28" s="9">
        <v>953517.08000000007</v>
      </c>
      <c r="I28" s="9"/>
      <c r="J28" s="9"/>
      <c r="K28" s="9"/>
      <c r="L28" s="9"/>
      <c r="M28" s="32"/>
      <c r="N28" s="42"/>
      <c r="O28" s="42"/>
      <c r="P28" s="42">
        <f t="shared" si="1"/>
        <v>1743742.78</v>
      </c>
    </row>
    <row r="29" spans="1:16" ht="15" customHeight="1">
      <c r="A29" s="8" t="s">
        <v>25</v>
      </c>
      <c r="B29" s="43">
        <v>9940215</v>
      </c>
      <c r="C29" s="43">
        <v>14204787</v>
      </c>
      <c r="D29" s="43">
        <v>0</v>
      </c>
      <c r="E29" s="10"/>
      <c r="F29" s="9">
        <v>3087945.14</v>
      </c>
      <c r="G29" s="9"/>
      <c r="H29" s="9">
        <v>568105.29</v>
      </c>
      <c r="I29" s="9"/>
      <c r="J29" s="9"/>
      <c r="K29" s="9"/>
      <c r="L29" s="9"/>
      <c r="M29" s="32"/>
      <c r="N29" s="42"/>
      <c r="O29" s="42"/>
      <c r="P29" s="42">
        <f t="shared" si="1"/>
        <v>3656050.43</v>
      </c>
    </row>
    <row r="30" spans="1:16" ht="15" customHeight="1">
      <c r="A30" s="8" t="s">
        <v>26</v>
      </c>
      <c r="B30" s="43">
        <v>212503543</v>
      </c>
      <c r="C30" s="43">
        <v>299683421.5</v>
      </c>
      <c r="D30" s="43">
        <v>0</v>
      </c>
      <c r="E30" s="10">
        <v>8673534.4600000009</v>
      </c>
      <c r="F30" s="9">
        <v>18000000</v>
      </c>
      <c r="G30" s="9">
        <v>25329179.48</v>
      </c>
      <c r="H30" s="9">
        <v>-2866509.13</v>
      </c>
      <c r="I30" s="9"/>
      <c r="J30" s="9"/>
      <c r="K30" s="9"/>
      <c r="L30" s="9"/>
      <c r="M30" s="32"/>
      <c r="N30" s="42"/>
      <c r="O30" s="42"/>
      <c r="P30" s="42">
        <f t="shared" si="1"/>
        <v>49136204.809999995</v>
      </c>
    </row>
    <row r="31" spans="1:16" ht="15" customHeight="1">
      <c r="A31" s="8" t="s">
        <v>83</v>
      </c>
      <c r="B31" s="43">
        <v>0</v>
      </c>
      <c r="C31" s="43">
        <v>0</v>
      </c>
      <c r="D31" s="43">
        <v>0</v>
      </c>
      <c r="E31" s="10"/>
      <c r="F31" s="10"/>
      <c r="G31" s="10"/>
      <c r="H31" s="10"/>
      <c r="I31" s="10"/>
      <c r="J31" s="10"/>
      <c r="K31" s="10"/>
      <c r="L31" s="10"/>
      <c r="M31" s="33"/>
      <c r="N31" s="43"/>
      <c r="O31" s="43"/>
      <c r="P31" s="42">
        <f t="shared" si="1"/>
        <v>0</v>
      </c>
    </row>
    <row r="32" spans="1:16" ht="15" customHeight="1">
      <c r="A32" s="8" t="s">
        <v>27</v>
      </c>
      <c r="B32" s="10">
        <v>973531218</v>
      </c>
      <c r="C32" s="43">
        <v>1471401232.22</v>
      </c>
      <c r="D32" s="43">
        <v>0</v>
      </c>
      <c r="E32" s="10">
        <v>20153367.800000001</v>
      </c>
      <c r="F32" s="9">
        <v>10555825.640000001</v>
      </c>
      <c r="G32" s="9">
        <v>2388867.6100000003</v>
      </c>
      <c r="H32" s="10">
        <v>461925740.12000006</v>
      </c>
      <c r="I32" s="9"/>
      <c r="J32" s="9"/>
      <c r="K32" s="9"/>
      <c r="L32" s="9"/>
      <c r="M32" s="32"/>
      <c r="N32" s="32"/>
      <c r="O32" s="43"/>
      <c r="P32" s="42">
        <f t="shared" si="1"/>
        <v>495023801.17000008</v>
      </c>
    </row>
    <row r="33" spans="1:16" ht="15" customHeight="1">
      <c r="A33" s="6" t="s">
        <v>28</v>
      </c>
      <c r="B33" s="7">
        <f>SUM(B34:B49)</f>
        <v>8342617061</v>
      </c>
      <c r="C33" s="41">
        <f>SUM(C34:C41)</f>
        <v>8429490483</v>
      </c>
      <c r="D33" s="7">
        <f>SUM(D34:D41)</f>
        <v>0</v>
      </c>
      <c r="E33" s="7">
        <f>SUM(E34:E41)</f>
        <v>193678751.98999998</v>
      </c>
      <c r="F33" s="7">
        <f>SUM(F34:F41)</f>
        <v>462032733.75999999</v>
      </c>
      <c r="G33" s="7">
        <f t="shared" ref="G33:M33" si="4">SUM(G34:G41)</f>
        <v>3088726185.6599998</v>
      </c>
      <c r="H33" s="7">
        <f>SUM(H34:H41)</f>
        <v>671232001.38999999</v>
      </c>
      <c r="I33" s="7">
        <f t="shared" si="4"/>
        <v>0</v>
      </c>
      <c r="J33" s="7">
        <f>SUM(J34:J41)</f>
        <v>0</v>
      </c>
      <c r="K33" s="7">
        <f>SUM(K34:K41)</f>
        <v>0</v>
      </c>
      <c r="L33" s="7">
        <f t="shared" si="4"/>
        <v>0</v>
      </c>
      <c r="M33" s="41">
        <f t="shared" si="4"/>
        <v>0</v>
      </c>
      <c r="N33" s="31">
        <f>SUM(N34:N41)</f>
        <v>0</v>
      </c>
      <c r="O33" s="41">
        <f>SUM(O34:O41)</f>
        <v>0</v>
      </c>
      <c r="P33" s="31">
        <f t="shared" si="1"/>
        <v>4415669672.8000002</v>
      </c>
    </row>
    <row r="34" spans="1:16" ht="15" customHeight="1">
      <c r="A34" s="8" t="s">
        <v>29</v>
      </c>
      <c r="B34" s="43">
        <v>1949538755</v>
      </c>
      <c r="C34" s="43">
        <v>1951898755</v>
      </c>
      <c r="D34" s="43">
        <v>0</v>
      </c>
      <c r="E34" s="10">
        <v>150602154.53999999</v>
      </c>
      <c r="F34" s="53">
        <v>142546625.94</v>
      </c>
      <c r="G34" s="9">
        <v>254771507.56999999</v>
      </c>
      <c r="H34" s="9">
        <v>174431535.94</v>
      </c>
      <c r="I34" s="9"/>
      <c r="J34" s="9"/>
      <c r="K34" s="9"/>
      <c r="L34" s="9"/>
      <c r="M34" s="32"/>
      <c r="N34" s="42"/>
      <c r="O34" s="42"/>
      <c r="P34" s="32">
        <f t="shared" si="1"/>
        <v>722351823.99000001</v>
      </c>
    </row>
    <row r="35" spans="1:16" ht="15" customHeight="1">
      <c r="A35" s="8" t="s">
        <v>73</v>
      </c>
      <c r="B35" s="43">
        <v>0</v>
      </c>
      <c r="C35" s="43">
        <v>0</v>
      </c>
      <c r="D35" s="10">
        <v>0</v>
      </c>
      <c r="E35" s="10"/>
      <c r="F35" s="10"/>
      <c r="G35" s="10"/>
      <c r="H35" s="10"/>
      <c r="I35" s="10"/>
      <c r="J35" s="10"/>
      <c r="K35" s="33"/>
      <c r="L35" s="33"/>
      <c r="M35" s="33"/>
      <c r="N35" s="43"/>
      <c r="O35" s="43"/>
      <c r="P35" s="42">
        <f t="shared" si="1"/>
        <v>0</v>
      </c>
    </row>
    <row r="36" spans="1:16" ht="15" customHeight="1">
      <c r="A36" s="8" t="s">
        <v>74</v>
      </c>
      <c r="B36" s="43">
        <v>0</v>
      </c>
      <c r="C36" s="43">
        <v>0</v>
      </c>
      <c r="D36" s="43">
        <v>0</v>
      </c>
      <c r="E36" s="10"/>
      <c r="F36" s="10"/>
      <c r="G36" s="10"/>
      <c r="H36" s="10"/>
      <c r="I36" s="10"/>
      <c r="J36" s="10"/>
      <c r="K36" s="33"/>
      <c r="L36" s="33"/>
      <c r="M36" s="33"/>
      <c r="N36" s="43"/>
      <c r="O36" s="43"/>
      <c r="P36" s="42">
        <f t="shared" si="1"/>
        <v>0</v>
      </c>
    </row>
    <row r="37" spans="1:16" ht="15" customHeight="1">
      <c r="A37" s="8" t="s">
        <v>75</v>
      </c>
      <c r="B37" s="43">
        <v>0</v>
      </c>
      <c r="C37" s="43">
        <v>0</v>
      </c>
      <c r="D37" s="43">
        <v>0</v>
      </c>
      <c r="E37" s="10"/>
      <c r="F37" s="10"/>
      <c r="G37" s="10"/>
      <c r="H37" s="10"/>
      <c r="I37" s="10"/>
      <c r="J37" s="10"/>
      <c r="K37" s="33"/>
      <c r="L37" s="33"/>
      <c r="M37" s="33"/>
      <c r="N37" s="43"/>
      <c r="O37" s="43"/>
      <c r="P37" s="42">
        <f t="shared" si="1"/>
        <v>0</v>
      </c>
    </row>
    <row r="38" spans="1:16" ht="15" customHeight="1">
      <c r="A38" s="8" t="s">
        <v>76</v>
      </c>
      <c r="B38" s="43">
        <v>0</v>
      </c>
      <c r="C38" s="43">
        <v>0</v>
      </c>
      <c r="D38" s="43">
        <v>0</v>
      </c>
      <c r="E38" s="10"/>
      <c r="F38" s="10"/>
      <c r="G38" s="10"/>
      <c r="H38" s="10"/>
      <c r="I38" s="10"/>
      <c r="J38" s="10"/>
      <c r="K38" s="33"/>
      <c r="L38" s="33"/>
      <c r="M38" s="33"/>
      <c r="N38" s="43"/>
      <c r="O38" s="43"/>
      <c r="P38" s="42">
        <f t="shared" si="1"/>
        <v>0</v>
      </c>
    </row>
    <row r="39" spans="1:16" ht="15" customHeight="1">
      <c r="A39" s="8" t="s">
        <v>77</v>
      </c>
      <c r="B39" s="43">
        <v>0</v>
      </c>
      <c r="C39" s="43">
        <v>0</v>
      </c>
      <c r="D39" s="43">
        <v>0</v>
      </c>
      <c r="E39" s="10"/>
      <c r="F39" s="10"/>
      <c r="G39" s="10"/>
      <c r="H39" s="10"/>
      <c r="I39" s="10"/>
      <c r="J39" s="10"/>
      <c r="K39" s="33"/>
      <c r="L39" s="33"/>
      <c r="M39" s="33"/>
      <c r="N39" s="43"/>
      <c r="O39" s="43"/>
      <c r="P39" s="42">
        <f t="shared" si="1"/>
        <v>0</v>
      </c>
    </row>
    <row r="40" spans="1:16" ht="15" customHeight="1">
      <c r="A40" s="8" t="s">
        <v>30</v>
      </c>
      <c r="B40" s="10">
        <v>20486306</v>
      </c>
      <c r="C40" s="43">
        <v>104979728</v>
      </c>
      <c r="D40" s="43">
        <v>0</v>
      </c>
      <c r="E40" s="19">
        <v>4724748.2</v>
      </c>
      <c r="F40" s="9">
        <v>91151253.890000001</v>
      </c>
      <c r="G40" s="9">
        <v>2988201.6</v>
      </c>
      <c r="H40" s="9">
        <v>3930219.2</v>
      </c>
      <c r="I40" s="10"/>
      <c r="J40" s="9"/>
      <c r="K40" s="9"/>
      <c r="L40" s="10"/>
      <c r="M40" s="32"/>
      <c r="N40" s="32"/>
      <c r="O40" s="42"/>
      <c r="P40" s="42">
        <f t="shared" si="1"/>
        <v>102794422.89</v>
      </c>
    </row>
    <row r="41" spans="1:16" ht="15" customHeight="1">
      <c r="A41" s="8" t="s">
        <v>31</v>
      </c>
      <c r="B41" s="10">
        <v>6372592000</v>
      </c>
      <c r="C41" s="43">
        <v>6372612000</v>
      </c>
      <c r="D41" s="43">
        <v>0</v>
      </c>
      <c r="E41" s="19">
        <v>38351849.25</v>
      </c>
      <c r="F41" s="9">
        <v>228334853.93000001</v>
      </c>
      <c r="G41" s="9">
        <v>2830966476.4899998</v>
      </c>
      <c r="H41" s="10">
        <v>492870246.25</v>
      </c>
      <c r="I41" s="9"/>
      <c r="J41" s="9"/>
      <c r="K41" s="9"/>
      <c r="L41" s="10"/>
      <c r="M41" s="32"/>
      <c r="N41" s="32"/>
      <c r="O41" s="9"/>
      <c r="P41" s="42">
        <f t="shared" si="1"/>
        <v>3590523425.9199996</v>
      </c>
    </row>
    <row r="42" spans="1:16" ht="15" customHeight="1">
      <c r="A42" s="6" t="s">
        <v>32</v>
      </c>
      <c r="B42" s="7">
        <f t="shared" ref="B42" si="5">SUM(B43:B49)</f>
        <v>0</v>
      </c>
      <c r="C42" s="41">
        <v>0</v>
      </c>
      <c r="D42" s="7">
        <f t="shared" ref="D42:L42" si="6">SUM(D43:D49)</f>
        <v>0</v>
      </c>
      <c r="E42" s="7">
        <f t="shared" si="6"/>
        <v>0</v>
      </c>
      <c r="F42" s="7">
        <f>SUM(F43:F49)</f>
        <v>0</v>
      </c>
      <c r="G42" s="7">
        <f t="shared" si="6"/>
        <v>0</v>
      </c>
      <c r="H42" s="7">
        <f t="shared" si="6"/>
        <v>0</v>
      </c>
      <c r="I42" s="7">
        <f t="shared" si="6"/>
        <v>0</v>
      </c>
      <c r="J42" s="7">
        <f t="shared" si="6"/>
        <v>0</v>
      </c>
      <c r="K42" s="7">
        <f t="shared" si="6"/>
        <v>0</v>
      </c>
      <c r="L42" s="7">
        <f t="shared" si="6"/>
        <v>0</v>
      </c>
      <c r="M42" s="31">
        <v>0</v>
      </c>
      <c r="N42" s="31">
        <v>0</v>
      </c>
      <c r="O42" s="41">
        <v>0</v>
      </c>
      <c r="P42" s="31">
        <f t="shared" si="1"/>
        <v>0</v>
      </c>
    </row>
    <row r="43" spans="1:16" ht="15" customHeight="1">
      <c r="A43" s="8" t="s">
        <v>33</v>
      </c>
      <c r="B43" s="9">
        <v>0</v>
      </c>
      <c r="C43" s="42">
        <v>0</v>
      </c>
      <c r="D43" s="9">
        <v>0</v>
      </c>
      <c r="E43" s="9"/>
      <c r="F43" s="9"/>
      <c r="G43" s="9"/>
      <c r="H43" s="9"/>
      <c r="I43" s="9"/>
      <c r="J43" s="9"/>
      <c r="K43" s="32"/>
      <c r="L43" s="32"/>
      <c r="M43" s="32"/>
      <c r="N43" s="32"/>
      <c r="O43" s="42"/>
      <c r="P43" s="32">
        <f t="shared" si="1"/>
        <v>0</v>
      </c>
    </row>
    <row r="44" spans="1:16" ht="15" customHeight="1">
      <c r="A44" s="8" t="s">
        <v>78</v>
      </c>
      <c r="B44" s="42">
        <v>0</v>
      </c>
      <c r="C44" s="42">
        <v>0</v>
      </c>
      <c r="D44" s="42">
        <v>0</v>
      </c>
      <c r="E44" s="9"/>
      <c r="F44" s="9"/>
      <c r="G44" s="9"/>
      <c r="H44" s="9"/>
      <c r="I44" s="9"/>
      <c r="J44" s="9"/>
      <c r="K44" s="32"/>
      <c r="L44" s="32"/>
      <c r="M44" s="32"/>
      <c r="N44" s="32"/>
      <c r="O44" s="42"/>
      <c r="P44" s="32">
        <f t="shared" si="1"/>
        <v>0</v>
      </c>
    </row>
    <row r="45" spans="1:16" ht="15" customHeight="1">
      <c r="A45" s="8" t="s">
        <v>79</v>
      </c>
      <c r="B45" s="42">
        <v>0</v>
      </c>
      <c r="C45" s="42">
        <v>0</v>
      </c>
      <c r="D45" s="42">
        <v>0</v>
      </c>
      <c r="E45" s="9"/>
      <c r="F45" s="9"/>
      <c r="G45" s="9"/>
      <c r="H45" s="9"/>
      <c r="I45" s="9"/>
      <c r="J45" s="9"/>
      <c r="K45" s="32"/>
      <c r="L45" s="32"/>
      <c r="M45" s="32"/>
      <c r="N45" s="32"/>
      <c r="O45" s="42"/>
      <c r="P45" s="32">
        <f t="shared" si="1"/>
        <v>0</v>
      </c>
    </row>
    <row r="46" spans="1:16" ht="15" customHeight="1">
      <c r="A46" s="8" t="s">
        <v>80</v>
      </c>
      <c r="B46" s="42">
        <v>0</v>
      </c>
      <c r="C46" s="42">
        <v>0</v>
      </c>
      <c r="D46" s="42">
        <v>0</v>
      </c>
      <c r="E46" s="9"/>
      <c r="F46" s="9"/>
      <c r="G46" s="9"/>
      <c r="H46" s="9"/>
      <c r="I46" s="9"/>
      <c r="J46" s="9"/>
      <c r="K46" s="32"/>
      <c r="L46" s="32"/>
      <c r="M46" s="32"/>
      <c r="N46" s="32"/>
      <c r="O46" s="42"/>
      <c r="P46" s="32">
        <f t="shared" si="1"/>
        <v>0</v>
      </c>
    </row>
    <row r="47" spans="1:16" ht="15" customHeight="1">
      <c r="A47" s="8" t="s">
        <v>81</v>
      </c>
      <c r="B47" s="42">
        <v>0</v>
      </c>
      <c r="C47" s="42">
        <v>0</v>
      </c>
      <c r="D47" s="42">
        <v>0</v>
      </c>
      <c r="E47" s="9"/>
      <c r="F47" s="9"/>
      <c r="G47" s="9"/>
      <c r="H47" s="9"/>
      <c r="I47" s="9"/>
      <c r="J47" s="9"/>
      <c r="K47" s="32"/>
      <c r="L47" s="32"/>
      <c r="M47" s="32"/>
      <c r="N47" s="32"/>
      <c r="O47" s="42"/>
      <c r="P47" s="32">
        <f t="shared" si="1"/>
        <v>0</v>
      </c>
    </row>
    <row r="48" spans="1:16" ht="15" customHeight="1">
      <c r="A48" s="8" t="s">
        <v>82</v>
      </c>
      <c r="B48" s="42">
        <v>0</v>
      </c>
      <c r="C48" s="42">
        <v>0</v>
      </c>
      <c r="D48" s="42">
        <v>0</v>
      </c>
      <c r="E48" s="9"/>
      <c r="F48" s="9"/>
      <c r="G48" s="9"/>
      <c r="H48" s="9"/>
      <c r="I48" s="9"/>
      <c r="J48" s="9"/>
      <c r="K48" s="32"/>
      <c r="L48" s="32"/>
      <c r="M48" s="32"/>
      <c r="N48" s="32"/>
      <c r="O48" s="42"/>
      <c r="P48" s="32">
        <f t="shared" si="1"/>
        <v>0</v>
      </c>
    </row>
    <row r="49" spans="1:16" ht="15" customHeight="1">
      <c r="A49" s="8" t="s">
        <v>34</v>
      </c>
      <c r="B49" s="42">
        <v>0</v>
      </c>
      <c r="C49" s="42">
        <v>0</v>
      </c>
      <c r="D49" s="42">
        <v>0</v>
      </c>
      <c r="E49" s="9"/>
      <c r="F49" s="9"/>
      <c r="G49" s="9"/>
      <c r="H49" s="9"/>
      <c r="I49" s="9"/>
      <c r="J49" s="9"/>
      <c r="K49" s="32"/>
      <c r="L49" s="32"/>
      <c r="M49" s="32"/>
      <c r="N49" s="32"/>
      <c r="O49" s="42"/>
      <c r="P49" s="32">
        <f t="shared" si="1"/>
        <v>0</v>
      </c>
    </row>
    <row r="50" spans="1:16" ht="15" customHeight="1">
      <c r="A50" s="6" t="s">
        <v>35</v>
      </c>
      <c r="B50" s="7">
        <f>SUM(B51:B59)</f>
        <v>11734928524</v>
      </c>
      <c r="C50" s="41">
        <f>SUM(C51:C59)</f>
        <v>10012829452</v>
      </c>
      <c r="D50" s="7">
        <f t="shared" ref="D50:O50" si="7">SUM(D51:D59)</f>
        <v>815569638.63</v>
      </c>
      <c r="E50" s="7">
        <f t="shared" si="7"/>
        <v>1234551990.6300001</v>
      </c>
      <c r="F50" s="7">
        <f>SUM(F51:F59)</f>
        <v>1800680178.9800003</v>
      </c>
      <c r="G50" s="7">
        <f t="shared" si="7"/>
        <v>533956007.09000003</v>
      </c>
      <c r="H50" s="7">
        <f t="shared" si="7"/>
        <v>251121734.81000003</v>
      </c>
      <c r="I50" s="7">
        <f t="shared" si="7"/>
        <v>0</v>
      </c>
      <c r="J50" s="7">
        <f>SUM(J51:J59)</f>
        <v>0</v>
      </c>
      <c r="K50" s="7">
        <f>SUM(K51:K59)</f>
        <v>0</v>
      </c>
      <c r="L50" s="7">
        <f t="shared" si="7"/>
        <v>0</v>
      </c>
      <c r="M50" s="41">
        <f t="shared" si="7"/>
        <v>0</v>
      </c>
      <c r="N50" s="41">
        <f t="shared" si="7"/>
        <v>0</v>
      </c>
      <c r="O50" s="41">
        <f t="shared" si="7"/>
        <v>0</v>
      </c>
      <c r="P50" s="31">
        <f t="shared" si="1"/>
        <v>4635879550.1400013</v>
      </c>
    </row>
    <row r="51" spans="1:16" ht="15" customHeight="1">
      <c r="A51" s="8" t="s">
        <v>36</v>
      </c>
      <c r="B51" s="43">
        <v>9836041151</v>
      </c>
      <c r="C51" s="43">
        <v>7233769891.71</v>
      </c>
      <c r="D51" s="43">
        <v>815569638.63</v>
      </c>
      <c r="E51" s="10">
        <v>1228904030.6300001</v>
      </c>
      <c r="F51" s="9">
        <v>1792776463.8600001</v>
      </c>
      <c r="G51" s="9">
        <v>531507694.63</v>
      </c>
      <c r="H51" s="9">
        <v>238073826.06</v>
      </c>
      <c r="I51" s="9"/>
      <c r="J51" s="9"/>
      <c r="K51" s="9"/>
      <c r="L51" s="9"/>
      <c r="M51" s="32"/>
      <c r="N51" s="42"/>
      <c r="O51" s="42"/>
      <c r="P51" s="32">
        <f t="shared" si="1"/>
        <v>4606831653.8100004</v>
      </c>
    </row>
    <row r="52" spans="1:16" ht="15" customHeight="1">
      <c r="A52" s="8" t="s">
        <v>37</v>
      </c>
      <c r="B52" s="43">
        <v>790766544</v>
      </c>
      <c r="C52" s="43">
        <v>603640820.93000007</v>
      </c>
      <c r="D52" s="43">
        <v>0</v>
      </c>
      <c r="E52" s="10"/>
      <c r="F52" s="9"/>
      <c r="G52" s="9">
        <v>648892.1</v>
      </c>
      <c r="H52" s="9"/>
      <c r="I52" s="9"/>
      <c r="J52" s="9"/>
      <c r="K52" s="9"/>
      <c r="L52" s="9"/>
      <c r="M52" s="32"/>
      <c r="N52" s="42"/>
      <c r="O52" s="42"/>
      <c r="P52" s="42">
        <f t="shared" si="1"/>
        <v>648892.1</v>
      </c>
    </row>
    <row r="53" spans="1:16" ht="15" customHeight="1">
      <c r="A53" s="8" t="s">
        <v>38</v>
      </c>
      <c r="B53" s="43">
        <v>139835600</v>
      </c>
      <c r="C53" s="43">
        <v>226234022</v>
      </c>
      <c r="D53" s="43">
        <v>0</v>
      </c>
      <c r="E53" s="10"/>
      <c r="F53" s="9"/>
      <c r="G53" s="9"/>
      <c r="H53" s="9">
        <v>2192248.86</v>
      </c>
      <c r="I53" s="9"/>
      <c r="J53" s="9"/>
      <c r="K53" s="9"/>
      <c r="L53" s="9"/>
      <c r="M53" s="32"/>
      <c r="N53" s="42"/>
      <c r="O53" s="42"/>
      <c r="P53" s="42">
        <f t="shared" si="1"/>
        <v>2192248.86</v>
      </c>
    </row>
    <row r="54" spans="1:16" ht="15" customHeight="1">
      <c r="A54" s="8" t="s">
        <v>39</v>
      </c>
      <c r="B54" s="43">
        <v>91803250</v>
      </c>
      <c r="C54" s="43">
        <v>99690644</v>
      </c>
      <c r="D54" s="43">
        <v>0</v>
      </c>
      <c r="E54" s="10"/>
      <c r="F54" s="9"/>
      <c r="G54" s="9"/>
      <c r="H54" s="9">
        <v>74119.87</v>
      </c>
      <c r="I54" s="9"/>
      <c r="J54" s="9"/>
      <c r="K54" s="9"/>
      <c r="L54" s="9"/>
      <c r="M54" s="32"/>
      <c r="N54" s="42"/>
      <c r="O54" s="42"/>
      <c r="P54" s="42">
        <f t="shared" si="1"/>
        <v>74119.87</v>
      </c>
    </row>
    <row r="55" spans="1:16" ht="15" customHeight="1">
      <c r="A55" s="8" t="s">
        <v>40</v>
      </c>
      <c r="B55" s="43">
        <v>255077308</v>
      </c>
      <c r="C55" s="43">
        <v>461867792</v>
      </c>
      <c r="D55" s="43">
        <v>0</v>
      </c>
      <c r="E55" s="19">
        <v>126260</v>
      </c>
      <c r="F55" s="9">
        <v>1711004.92</v>
      </c>
      <c r="G55" s="9">
        <v>1698380.36</v>
      </c>
      <c r="H55" s="9">
        <v>1347940.02</v>
      </c>
      <c r="I55" s="9"/>
      <c r="J55" s="9"/>
      <c r="K55" s="9"/>
      <c r="L55" s="9"/>
      <c r="M55" s="32"/>
      <c r="N55" s="42"/>
      <c r="O55" s="42"/>
      <c r="P55" s="42">
        <f t="shared" si="1"/>
        <v>4883585.3000000007</v>
      </c>
    </row>
    <row r="56" spans="1:16" ht="15" customHeight="1">
      <c r="A56" s="8" t="s">
        <v>41</v>
      </c>
      <c r="B56" s="43">
        <v>95163358</v>
      </c>
      <c r="C56" s="43">
        <v>119155963</v>
      </c>
      <c r="D56" s="43">
        <v>0</v>
      </c>
      <c r="E56" s="10"/>
      <c r="F56" s="9"/>
      <c r="G56" s="9"/>
      <c r="H56" s="9"/>
      <c r="I56" s="9"/>
      <c r="J56" s="9"/>
      <c r="K56" s="9"/>
      <c r="L56" s="9"/>
      <c r="M56" s="32"/>
      <c r="N56" s="42"/>
      <c r="O56" s="42"/>
      <c r="P56" s="42">
        <f t="shared" si="1"/>
        <v>0</v>
      </c>
    </row>
    <row r="57" spans="1:16" ht="15" customHeight="1">
      <c r="A57" s="8" t="s">
        <v>85</v>
      </c>
      <c r="B57" s="43">
        <v>0</v>
      </c>
      <c r="C57" s="43">
        <v>0</v>
      </c>
      <c r="D57" s="43">
        <v>0</v>
      </c>
      <c r="E57" s="10"/>
      <c r="F57" s="9"/>
      <c r="G57" s="9"/>
      <c r="H57" s="9"/>
      <c r="I57" s="9"/>
      <c r="J57" s="9"/>
      <c r="K57" s="9"/>
      <c r="L57" s="9"/>
      <c r="M57" s="32"/>
      <c r="N57" s="42"/>
      <c r="O57" s="42"/>
      <c r="P57" s="42">
        <f t="shared" si="1"/>
        <v>0</v>
      </c>
    </row>
    <row r="58" spans="1:16" ht="15" customHeight="1">
      <c r="A58" s="8" t="s">
        <v>42</v>
      </c>
      <c r="B58" s="43">
        <v>452279617</v>
      </c>
      <c r="C58" s="43">
        <v>1084508622.3599999</v>
      </c>
      <c r="D58" s="43">
        <v>0</v>
      </c>
      <c r="E58" s="10"/>
      <c r="F58" s="9"/>
      <c r="G58" s="9"/>
      <c r="H58" s="9"/>
      <c r="I58" s="9"/>
      <c r="J58" s="9"/>
      <c r="K58" s="9"/>
      <c r="L58" s="9"/>
      <c r="M58" s="32"/>
      <c r="N58" s="42"/>
      <c r="O58" s="42"/>
      <c r="P58" s="42">
        <f t="shared" si="1"/>
        <v>0</v>
      </c>
    </row>
    <row r="59" spans="1:16" ht="15" customHeight="1">
      <c r="A59" s="8" t="s">
        <v>43</v>
      </c>
      <c r="B59" s="10">
        <v>73961696</v>
      </c>
      <c r="C59" s="43">
        <v>183961696</v>
      </c>
      <c r="D59" s="43">
        <v>0</v>
      </c>
      <c r="E59" s="19">
        <v>5521700</v>
      </c>
      <c r="F59" s="9">
        <v>6192710.2000000002</v>
      </c>
      <c r="G59" s="9">
        <v>101040</v>
      </c>
      <c r="H59" s="9">
        <v>9433600</v>
      </c>
      <c r="I59" s="9"/>
      <c r="J59" s="9"/>
      <c r="K59" s="9"/>
      <c r="L59" s="9"/>
      <c r="M59" s="32"/>
      <c r="N59" s="42"/>
      <c r="O59" s="42"/>
      <c r="P59" s="42">
        <f t="shared" si="1"/>
        <v>21249050.199999999</v>
      </c>
    </row>
    <row r="60" spans="1:16" ht="15" customHeight="1">
      <c r="A60" s="6" t="s">
        <v>44</v>
      </c>
      <c r="B60" s="7">
        <f>SUM(B61:B62)</f>
        <v>12635248378</v>
      </c>
      <c r="C60" s="41">
        <f>SUM(C61:C64)</f>
        <v>14485248378</v>
      </c>
      <c r="D60" s="7">
        <f>SUM(D61:D62)</f>
        <v>31749565.5</v>
      </c>
      <c r="E60" s="7">
        <f t="shared" ref="E60:O60" si="8">SUM(E61:E62)</f>
        <v>538270024.61000001</v>
      </c>
      <c r="F60" s="7">
        <f>SUM(F61:F62)</f>
        <v>527224601.85000002</v>
      </c>
      <c r="G60" s="7">
        <f t="shared" si="8"/>
        <v>280503032.43000001</v>
      </c>
      <c r="H60" s="7">
        <f t="shared" si="8"/>
        <v>458001659.38999999</v>
      </c>
      <c r="I60" s="7">
        <f t="shared" si="8"/>
        <v>0</v>
      </c>
      <c r="J60" s="7">
        <f t="shared" si="8"/>
        <v>0</v>
      </c>
      <c r="K60" s="7">
        <f t="shared" si="8"/>
        <v>0</v>
      </c>
      <c r="L60" s="7">
        <f t="shared" si="8"/>
        <v>0</v>
      </c>
      <c r="M60" s="41">
        <f t="shared" si="8"/>
        <v>0</v>
      </c>
      <c r="N60" s="41">
        <f t="shared" si="8"/>
        <v>0</v>
      </c>
      <c r="O60" s="41">
        <f t="shared" si="8"/>
        <v>0</v>
      </c>
      <c r="P60" s="31">
        <f t="shared" si="1"/>
        <v>1835748883.7800002</v>
      </c>
    </row>
    <row r="61" spans="1:16" ht="15" customHeight="1">
      <c r="A61" s="8" t="s">
        <v>45</v>
      </c>
      <c r="B61" s="42">
        <v>12633748378</v>
      </c>
      <c r="C61" s="42">
        <v>14483748378</v>
      </c>
      <c r="D61" s="42">
        <v>31749565.5</v>
      </c>
      <c r="E61" s="19">
        <v>538270024.61000001</v>
      </c>
      <c r="F61" s="9">
        <v>527224601.85000002</v>
      </c>
      <c r="G61" s="9">
        <v>280503032.43000001</v>
      </c>
      <c r="H61" s="9">
        <v>458001659.38999999</v>
      </c>
      <c r="I61" s="9"/>
      <c r="J61" s="9"/>
      <c r="K61" s="9"/>
      <c r="L61" s="28"/>
      <c r="M61" s="38"/>
      <c r="N61" s="38"/>
      <c r="O61" s="42"/>
      <c r="P61" s="38">
        <f t="shared" si="1"/>
        <v>1835748883.7800002</v>
      </c>
    </row>
    <row r="62" spans="1:16" ht="15" customHeight="1">
      <c r="A62" s="8" t="s">
        <v>46</v>
      </c>
      <c r="B62" s="42">
        <v>1500000</v>
      </c>
      <c r="C62" s="42">
        <v>1500000</v>
      </c>
      <c r="D62" s="9">
        <v>0</v>
      </c>
      <c r="E62" s="9"/>
      <c r="F62" s="9"/>
      <c r="G62" s="9"/>
      <c r="H62" s="9"/>
      <c r="I62" s="9"/>
      <c r="J62" s="9"/>
      <c r="K62" s="32"/>
      <c r="L62" s="32"/>
      <c r="M62" s="32"/>
      <c r="N62" s="32"/>
      <c r="O62" s="42"/>
      <c r="P62" s="38">
        <f t="shared" si="1"/>
        <v>0</v>
      </c>
    </row>
    <row r="63" spans="1:16" ht="15" customHeight="1">
      <c r="A63" s="8" t="s">
        <v>72</v>
      </c>
      <c r="B63" s="9">
        <v>0</v>
      </c>
      <c r="C63" s="42">
        <v>0</v>
      </c>
      <c r="D63" s="42">
        <v>0</v>
      </c>
      <c r="E63" s="9"/>
      <c r="F63" s="9"/>
      <c r="G63" s="9"/>
      <c r="H63" s="9"/>
      <c r="I63" s="9"/>
      <c r="J63" s="9"/>
      <c r="K63" s="32"/>
      <c r="L63" s="32"/>
      <c r="M63" s="32"/>
      <c r="N63" s="32"/>
      <c r="O63" s="42"/>
      <c r="P63" s="38">
        <f t="shared" si="1"/>
        <v>0</v>
      </c>
    </row>
    <row r="64" spans="1:16" ht="15" customHeight="1">
      <c r="A64" s="8" t="s">
        <v>60</v>
      </c>
      <c r="B64" s="9">
        <v>0</v>
      </c>
      <c r="C64" s="42">
        <v>0</v>
      </c>
      <c r="D64" s="42">
        <v>0</v>
      </c>
      <c r="E64" s="9"/>
      <c r="F64" s="9"/>
      <c r="G64" s="9"/>
      <c r="H64" s="9"/>
      <c r="I64" s="9"/>
      <c r="J64" s="9"/>
      <c r="K64" s="32"/>
      <c r="L64" s="32"/>
      <c r="M64" s="32"/>
      <c r="N64" s="32"/>
      <c r="O64" s="42"/>
      <c r="P64" s="38">
        <f t="shared" si="1"/>
        <v>0</v>
      </c>
    </row>
    <row r="65" spans="1:16" ht="15" customHeight="1">
      <c r="A65" s="20" t="s">
        <v>61</v>
      </c>
      <c r="B65" s="7">
        <f>SUM(B66:B70)</f>
        <v>0</v>
      </c>
      <c r="C65" s="41">
        <v>0</v>
      </c>
      <c r="D65" s="7">
        <f>SUM(D66:D70)</f>
        <v>0</v>
      </c>
      <c r="E65" s="7">
        <f t="shared" ref="E65:J65" si="9">SUM(E66:E70)</f>
        <v>0</v>
      </c>
      <c r="F65" s="7">
        <f t="shared" si="9"/>
        <v>0</v>
      </c>
      <c r="G65" s="7">
        <f t="shared" si="9"/>
        <v>0</v>
      </c>
      <c r="H65" s="7">
        <f t="shared" si="9"/>
        <v>0</v>
      </c>
      <c r="I65" s="7">
        <f t="shared" si="9"/>
        <v>0</v>
      </c>
      <c r="J65" s="7">
        <f t="shared" si="9"/>
        <v>0</v>
      </c>
      <c r="K65" s="7">
        <v>0</v>
      </c>
      <c r="L65" s="7">
        <v>0</v>
      </c>
      <c r="M65" s="31">
        <v>0</v>
      </c>
      <c r="N65" s="31">
        <v>0</v>
      </c>
      <c r="O65" s="41">
        <v>0</v>
      </c>
      <c r="P65" s="31">
        <f t="shared" si="1"/>
        <v>0</v>
      </c>
    </row>
    <row r="66" spans="1:16" ht="15" customHeight="1">
      <c r="A66" s="8" t="s">
        <v>62</v>
      </c>
      <c r="B66" s="9">
        <v>0</v>
      </c>
      <c r="C66" s="42">
        <v>0</v>
      </c>
      <c r="D66" s="9">
        <v>0</v>
      </c>
      <c r="E66" s="9"/>
      <c r="F66" s="9"/>
      <c r="G66" s="9"/>
      <c r="H66" s="9"/>
      <c r="I66" s="9"/>
      <c r="J66" s="9"/>
      <c r="K66" s="32"/>
      <c r="L66" s="32"/>
      <c r="M66" s="32"/>
      <c r="N66" s="32"/>
      <c r="O66" s="42"/>
      <c r="P66" s="32">
        <f t="shared" si="1"/>
        <v>0</v>
      </c>
    </row>
    <row r="67" spans="1:16" ht="15" customHeight="1">
      <c r="A67" s="8" t="s">
        <v>63</v>
      </c>
      <c r="B67" s="9">
        <v>0</v>
      </c>
      <c r="C67" s="42">
        <v>0</v>
      </c>
      <c r="D67" s="9">
        <v>0</v>
      </c>
      <c r="E67" s="9"/>
      <c r="F67" s="9"/>
      <c r="G67" s="9"/>
      <c r="H67" s="9"/>
      <c r="I67" s="9"/>
      <c r="J67" s="9"/>
      <c r="K67" s="32"/>
      <c r="L67" s="32"/>
      <c r="M67" s="32"/>
      <c r="N67" s="32"/>
      <c r="O67" s="42"/>
      <c r="P67" s="32">
        <f t="shared" si="1"/>
        <v>0</v>
      </c>
    </row>
    <row r="68" spans="1:16" ht="15" customHeight="1">
      <c r="A68" s="8" t="s">
        <v>64</v>
      </c>
      <c r="B68" s="9">
        <v>0</v>
      </c>
      <c r="C68" s="42">
        <v>0</v>
      </c>
      <c r="D68" s="9">
        <v>0</v>
      </c>
      <c r="E68" s="9"/>
      <c r="F68" s="9"/>
      <c r="G68" s="9"/>
      <c r="H68" s="9"/>
      <c r="I68" s="9"/>
      <c r="J68" s="9"/>
      <c r="K68" s="32"/>
      <c r="L68" s="32"/>
      <c r="M68" s="32"/>
      <c r="N68" s="32"/>
      <c r="O68" s="42"/>
      <c r="P68" s="32">
        <f t="shared" si="1"/>
        <v>0</v>
      </c>
    </row>
    <row r="69" spans="1:16" ht="15" customHeight="1">
      <c r="A69" s="8" t="s">
        <v>65</v>
      </c>
      <c r="B69" s="9">
        <v>0</v>
      </c>
      <c r="C69" s="42">
        <v>0</v>
      </c>
      <c r="D69" s="9">
        <v>0</v>
      </c>
      <c r="E69" s="9"/>
      <c r="F69" s="9"/>
      <c r="G69" s="9"/>
      <c r="H69" s="9"/>
      <c r="I69" s="9"/>
      <c r="J69" s="9"/>
      <c r="K69" s="32"/>
      <c r="L69" s="32"/>
      <c r="M69" s="32"/>
      <c r="N69" s="32"/>
      <c r="O69" s="42"/>
      <c r="P69" s="32">
        <f t="shared" si="1"/>
        <v>0</v>
      </c>
    </row>
    <row r="70" spans="1:16" ht="15" customHeight="1">
      <c r="A70" s="8" t="s">
        <v>66</v>
      </c>
      <c r="B70" s="9">
        <v>0</v>
      </c>
      <c r="C70" s="42">
        <v>0</v>
      </c>
      <c r="D70" s="9">
        <v>0</v>
      </c>
      <c r="E70" s="9"/>
      <c r="F70" s="9"/>
      <c r="G70" s="9"/>
      <c r="H70" s="9"/>
      <c r="I70" s="9"/>
      <c r="J70" s="9"/>
      <c r="K70" s="32"/>
      <c r="L70" s="32"/>
      <c r="M70" s="32"/>
      <c r="N70" s="32"/>
      <c r="O70" s="42"/>
      <c r="P70" s="32">
        <f t="shared" si="1"/>
        <v>0</v>
      </c>
    </row>
    <row r="71" spans="1:16" ht="15" customHeight="1">
      <c r="A71" s="20" t="s">
        <v>67</v>
      </c>
      <c r="B71" s="7">
        <f>SUM(B72:B75)</f>
        <v>0</v>
      </c>
      <c r="C71" s="41">
        <v>0</v>
      </c>
      <c r="D71" s="7">
        <f>SUM(D72:D75)</f>
        <v>0</v>
      </c>
      <c r="E71" s="7">
        <f>SUM(E72:E75)</f>
        <v>0</v>
      </c>
      <c r="F71" s="7">
        <f t="shared" ref="F71:I71" si="10">SUM(F72:F75)</f>
        <v>0</v>
      </c>
      <c r="G71" s="7">
        <f t="shared" si="10"/>
        <v>0</v>
      </c>
      <c r="H71" s="7">
        <f t="shared" si="10"/>
        <v>0</v>
      </c>
      <c r="I71" s="7">
        <f t="shared" si="10"/>
        <v>0</v>
      </c>
      <c r="J71" s="7">
        <f>SUM(J72:J75)</f>
        <v>0</v>
      </c>
      <c r="K71" s="7">
        <v>0</v>
      </c>
      <c r="L71" s="7">
        <v>0</v>
      </c>
      <c r="M71" s="31">
        <v>0</v>
      </c>
      <c r="N71" s="31">
        <v>0</v>
      </c>
      <c r="O71" s="41">
        <v>0</v>
      </c>
      <c r="P71" s="31">
        <f t="shared" si="1"/>
        <v>0</v>
      </c>
    </row>
    <row r="72" spans="1:16" ht="15" customHeight="1">
      <c r="A72" s="8" t="s">
        <v>68</v>
      </c>
      <c r="B72" s="9">
        <v>0</v>
      </c>
      <c r="C72" s="42">
        <v>0</v>
      </c>
      <c r="D72" s="9">
        <v>0</v>
      </c>
      <c r="E72" s="9"/>
      <c r="F72" s="9"/>
      <c r="G72" s="9"/>
      <c r="H72" s="9"/>
      <c r="I72" s="9"/>
      <c r="J72" s="9"/>
      <c r="K72" s="32"/>
      <c r="L72" s="32"/>
      <c r="M72" s="32"/>
      <c r="N72" s="32"/>
      <c r="O72" s="42"/>
      <c r="P72" s="32">
        <f t="shared" ref="P72:P89" si="11">SUM(D72:O72)</f>
        <v>0</v>
      </c>
    </row>
    <row r="73" spans="1:16" ht="15" customHeight="1">
      <c r="A73" s="8" t="s">
        <v>69</v>
      </c>
      <c r="B73" s="9">
        <v>0</v>
      </c>
      <c r="C73" s="42">
        <v>0</v>
      </c>
      <c r="D73" s="9">
        <v>0</v>
      </c>
      <c r="E73" s="9"/>
      <c r="F73" s="9"/>
      <c r="G73" s="9"/>
      <c r="H73" s="9"/>
      <c r="I73" s="9"/>
      <c r="J73" s="9"/>
      <c r="K73" s="32"/>
      <c r="L73" s="32"/>
      <c r="M73" s="32"/>
      <c r="N73" s="32"/>
      <c r="O73" s="42"/>
      <c r="P73" s="32">
        <f t="shared" si="11"/>
        <v>0</v>
      </c>
    </row>
    <row r="74" spans="1:16" ht="15" customHeight="1">
      <c r="A74" s="8" t="s">
        <v>70</v>
      </c>
      <c r="B74" s="9">
        <v>0</v>
      </c>
      <c r="C74" s="42">
        <v>0</v>
      </c>
      <c r="D74" s="9">
        <v>0</v>
      </c>
      <c r="E74" s="9"/>
      <c r="F74" s="9"/>
      <c r="G74" s="9"/>
      <c r="H74" s="9"/>
      <c r="I74" s="9"/>
      <c r="J74" s="9"/>
      <c r="K74" s="32"/>
      <c r="L74" s="32"/>
      <c r="M74" s="32"/>
      <c r="N74" s="32"/>
      <c r="O74" s="42"/>
      <c r="P74" s="32">
        <f t="shared" si="11"/>
        <v>0</v>
      </c>
    </row>
    <row r="75" spans="1:16" ht="15" customHeight="1">
      <c r="A75" s="8" t="s">
        <v>71</v>
      </c>
      <c r="B75" s="9">
        <v>0</v>
      </c>
      <c r="C75" s="42">
        <v>0</v>
      </c>
      <c r="D75" s="9">
        <v>0</v>
      </c>
      <c r="E75" s="9"/>
      <c r="F75" s="9"/>
      <c r="G75" s="9"/>
      <c r="H75" s="9"/>
      <c r="I75" s="9"/>
      <c r="J75" s="9"/>
      <c r="K75" s="32"/>
      <c r="L75" s="32"/>
      <c r="M75" s="32"/>
      <c r="N75" s="32"/>
      <c r="O75" s="42"/>
      <c r="P75" s="32">
        <f t="shared" si="11"/>
        <v>0</v>
      </c>
    </row>
    <row r="76" spans="1:16">
      <c r="A76" s="11" t="s">
        <v>47</v>
      </c>
      <c r="B76" s="12">
        <f>+B7+B13+B23+B33+B50+B60</f>
        <v>170773683960</v>
      </c>
      <c r="C76" s="44">
        <f>+C7+C13+C23+C33+C42+C50+C60+C65+C71</f>
        <v>170493683960</v>
      </c>
      <c r="D76" s="12">
        <f t="shared" ref="D76:O76" si="12">D60+D50+D33+D23+D42+D13+D7</f>
        <v>10455938675.4</v>
      </c>
      <c r="E76" s="12">
        <f>E60+E50+E33+E23+E42+E13+E7</f>
        <v>13088630024.300001</v>
      </c>
      <c r="F76" s="12">
        <f>F60+F50+F33+F23+F42+F13+F7</f>
        <v>12839152295.4</v>
      </c>
      <c r="G76" s="12">
        <f t="shared" si="12"/>
        <v>13564229974.91</v>
      </c>
      <c r="H76" s="12">
        <f t="shared" si="12"/>
        <v>12077386340.189999</v>
      </c>
      <c r="I76" s="12">
        <f t="shared" si="12"/>
        <v>0</v>
      </c>
      <c r="J76" s="12">
        <f t="shared" si="12"/>
        <v>0</v>
      </c>
      <c r="K76" s="12">
        <f t="shared" si="12"/>
        <v>0</v>
      </c>
      <c r="L76" s="12">
        <f t="shared" si="12"/>
        <v>0</v>
      </c>
      <c r="M76" s="44">
        <f t="shared" si="12"/>
        <v>0</v>
      </c>
      <c r="N76" s="44">
        <f t="shared" si="12"/>
        <v>0</v>
      </c>
      <c r="O76" s="44">
        <f t="shared" si="12"/>
        <v>0</v>
      </c>
      <c r="P76" s="34">
        <f t="shared" si="11"/>
        <v>62025337310.199997</v>
      </c>
    </row>
    <row r="77" spans="1:16">
      <c r="B77" s="19"/>
      <c r="C77" s="40"/>
      <c r="K77" s="19"/>
      <c r="M77" s="29"/>
      <c r="N77" s="29"/>
      <c r="P77" s="29">
        <f t="shared" si="11"/>
        <v>0</v>
      </c>
    </row>
    <row r="78" spans="1:16">
      <c r="A78" s="4" t="s">
        <v>48</v>
      </c>
      <c r="B78" s="13">
        <f>+B79+B82+B85</f>
        <v>0</v>
      </c>
      <c r="C78" s="45">
        <v>0</v>
      </c>
      <c r="D78" s="13">
        <f>+D79+D82+D85</f>
        <v>0</v>
      </c>
      <c r="E78" s="13">
        <f t="shared" ref="E78:L78" si="13">+E79+E82+E85</f>
        <v>0</v>
      </c>
      <c r="F78" s="13">
        <f t="shared" si="13"/>
        <v>0</v>
      </c>
      <c r="G78" s="13">
        <f t="shared" si="13"/>
        <v>0</v>
      </c>
      <c r="H78" s="13">
        <f t="shared" si="13"/>
        <v>0</v>
      </c>
      <c r="I78" s="13">
        <f t="shared" si="13"/>
        <v>0</v>
      </c>
      <c r="J78" s="13">
        <f t="shared" si="13"/>
        <v>0</v>
      </c>
      <c r="K78" s="13"/>
      <c r="L78" s="13">
        <f t="shared" si="13"/>
        <v>0</v>
      </c>
      <c r="M78" s="35">
        <v>0</v>
      </c>
      <c r="N78" s="35">
        <v>0</v>
      </c>
      <c r="O78" s="45">
        <v>0</v>
      </c>
      <c r="P78" s="35">
        <f t="shared" si="11"/>
        <v>0</v>
      </c>
    </row>
    <row r="79" spans="1:16">
      <c r="A79" s="17" t="s">
        <v>52</v>
      </c>
      <c r="B79" s="13">
        <f>B80+B81</f>
        <v>0</v>
      </c>
      <c r="C79" s="45">
        <v>0</v>
      </c>
      <c r="D79" s="13">
        <f>D80+D81</f>
        <v>0</v>
      </c>
      <c r="E79" s="13">
        <f t="shared" ref="E79:K79" si="14">E80+E81</f>
        <v>0</v>
      </c>
      <c r="F79" s="13">
        <f t="shared" si="14"/>
        <v>0</v>
      </c>
      <c r="G79" s="13">
        <f t="shared" si="14"/>
        <v>0</v>
      </c>
      <c r="H79" s="13">
        <f t="shared" si="14"/>
        <v>0</v>
      </c>
      <c r="I79" s="13">
        <f t="shared" si="14"/>
        <v>0</v>
      </c>
      <c r="J79" s="13">
        <f t="shared" si="14"/>
        <v>0</v>
      </c>
      <c r="K79" s="13">
        <f t="shared" si="14"/>
        <v>0</v>
      </c>
      <c r="L79" s="13">
        <v>0</v>
      </c>
      <c r="M79" s="35">
        <v>0</v>
      </c>
      <c r="N79" s="35">
        <v>0</v>
      </c>
      <c r="O79" s="45">
        <v>0</v>
      </c>
      <c r="P79" s="35">
        <f t="shared" si="11"/>
        <v>0</v>
      </c>
    </row>
    <row r="80" spans="1:16" ht="30">
      <c r="A80" s="18" t="s">
        <v>53</v>
      </c>
      <c r="B80" s="9">
        <v>0</v>
      </c>
      <c r="C80" s="42">
        <v>0</v>
      </c>
      <c r="D80" s="9">
        <v>0</v>
      </c>
      <c r="E80" s="9"/>
      <c r="F80" s="9"/>
      <c r="G80" s="9"/>
      <c r="H80" s="9"/>
      <c r="I80" s="9"/>
      <c r="J80" s="9"/>
      <c r="K80" s="32"/>
      <c r="L80" s="32"/>
      <c r="M80" s="32"/>
      <c r="N80" s="32"/>
      <c r="O80" s="42"/>
      <c r="P80" s="32">
        <f t="shared" si="11"/>
        <v>0</v>
      </c>
    </row>
    <row r="81" spans="1:16" ht="30">
      <c r="A81" s="18" t="s">
        <v>54</v>
      </c>
      <c r="B81" s="9">
        <v>0</v>
      </c>
      <c r="C81" s="42">
        <v>0</v>
      </c>
      <c r="D81" s="9">
        <v>0</v>
      </c>
      <c r="E81" s="9"/>
      <c r="F81" s="9"/>
      <c r="G81" s="9"/>
      <c r="H81" s="9"/>
      <c r="I81" s="9"/>
      <c r="J81" s="9"/>
      <c r="K81" s="32"/>
      <c r="L81" s="32"/>
      <c r="M81" s="32"/>
      <c r="N81" s="32"/>
      <c r="O81" s="42"/>
      <c r="P81" s="32">
        <f t="shared" si="11"/>
        <v>0</v>
      </c>
    </row>
    <row r="82" spans="1:16">
      <c r="A82" s="17" t="s">
        <v>55</v>
      </c>
      <c r="B82" s="13">
        <f>B83+B84</f>
        <v>0</v>
      </c>
      <c r="C82" s="45">
        <v>0</v>
      </c>
      <c r="D82" s="13">
        <f>D83+D84</f>
        <v>0</v>
      </c>
      <c r="E82" s="13">
        <f t="shared" ref="E82:L82" si="15">E83+E84</f>
        <v>0</v>
      </c>
      <c r="F82" s="13">
        <f t="shared" si="15"/>
        <v>0</v>
      </c>
      <c r="G82" s="13">
        <f t="shared" si="15"/>
        <v>0</v>
      </c>
      <c r="H82" s="13">
        <f t="shared" si="15"/>
        <v>0</v>
      </c>
      <c r="I82" s="13">
        <f t="shared" si="15"/>
        <v>0</v>
      </c>
      <c r="J82" s="13">
        <f t="shared" si="15"/>
        <v>0</v>
      </c>
      <c r="K82" s="13">
        <f t="shared" si="15"/>
        <v>0</v>
      </c>
      <c r="L82" s="13">
        <f t="shared" si="15"/>
        <v>0</v>
      </c>
      <c r="M82" s="35">
        <v>0</v>
      </c>
      <c r="N82" s="35">
        <v>0</v>
      </c>
      <c r="O82" s="45">
        <v>0</v>
      </c>
      <c r="P82" s="35">
        <f t="shared" si="11"/>
        <v>0</v>
      </c>
    </row>
    <row r="83" spans="1:16" ht="30">
      <c r="A83" s="18" t="s">
        <v>56</v>
      </c>
      <c r="B83" s="9">
        <v>0</v>
      </c>
      <c r="C83" s="42">
        <v>0</v>
      </c>
      <c r="D83" s="9">
        <v>0</v>
      </c>
      <c r="E83" s="9"/>
      <c r="F83" s="9"/>
      <c r="G83" s="9"/>
      <c r="H83" s="9"/>
      <c r="I83" s="9"/>
      <c r="J83" s="9"/>
      <c r="K83" s="32"/>
      <c r="L83" s="32"/>
      <c r="M83" s="32"/>
      <c r="N83" s="32"/>
      <c r="O83" s="42"/>
      <c r="P83" s="32">
        <f t="shared" si="11"/>
        <v>0</v>
      </c>
    </row>
    <row r="84" spans="1:16" ht="30">
      <c r="A84" s="18" t="s">
        <v>57</v>
      </c>
      <c r="B84" s="9">
        <v>0</v>
      </c>
      <c r="C84" s="42">
        <v>0</v>
      </c>
      <c r="D84" s="9">
        <v>0</v>
      </c>
      <c r="E84" s="9"/>
      <c r="F84" s="9"/>
      <c r="G84" s="9"/>
      <c r="H84" s="9"/>
      <c r="I84" s="9"/>
      <c r="J84" s="9"/>
      <c r="K84" s="32"/>
      <c r="L84" s="32"/>
      <c r="M84" s="32"/>
      <c r="N84" s="32"/>
      <c r="O84" s="42"/>
      <c r="P84" s="32">
        <f t="shared" si="11"/>
        <v>0</v>
      </c>
    </row>
    <row r="85" spans="1:16">
      <c r="A85" s="17" t="s">
        <v>58</v>
      </c>
      <c r="B85" s="13">
        <f>B86</f>
        <v>0</v>
      </c>
      <c r="C85" s="45">
        <v>0</v>
      </c>
      <c r="D85" s="13">
        <f>D86</f>
        <v>0</v>
      </c>
      <c r="E85" s="13">
        <f t="shared" ref="E85:K85" si="16">E86</f>
        <v>0</v>
      </c>
      <c r="F85" s="13">
        <f t="shared" si="16"/>
        <v>0</v>
      </c>
      <c r="G85" s="13">
        <f t="shared" si="16"/>
        <v>0</v>
      </c>
      <c r="H85" s="13">
        <f t="shared" si="16"/>
        <v>0</v>
      </c>
      <c r="I85" s="13">
        <f t="shared" si="16"/>
        <v>0</v>
      </c>
      <c r="J85" s="13">
        <f t="shared" si="16"/>
        <v>0</v>
      </c>
      <c r="K85" s="13">
        <f t="shared" si="16"/>
        <v>0</v>
      </c>
      <c r="L85" s="13">
        <v>0</v>
      </c>
      <c r="M85" s="35">
        <v>0</v>
      </c>
      <c r="N85" s="35">
        <v>0</v>
      </c>
      <c r="O85" s="45">
        <v>0</v>
      </c>
      <c r="P85" s="35">
        <f t="shared" si="11"/>
        <v>0</v>
      </c>
    </row>
    <row r="86" spans="1:16" ht="30">
      <c r="A86" s="18" t="s">
        <v>59</v>
      </c>
      <c r="B86" s="9">
        <v>0</v>
      </c>
      <c r="C86" s="42">
        <v>0</v>
      </c>
      <c r="D86" s="9">
        <v>0</v>
      </c>
      <c r="E86" s="9"/>
      <c r="F86" s="9"/>
      <c r="G86" s="9"/>
      <c r="H86" s="9"/>
      <c r="I86" s="9"/>
      <c r="J86" s="9"/>
      <c r="K86" s="32"/>
      <c r="L86" s="32"/>
      <c r="M86" s="32"/>
      <c r="N86" s="32"/>
      <c r="O86" s="42"/>
      <c r="P86" s="32">
        <f t="shared" si="11"/>
        <v>0</v>
      </c>
    </row>
    <row r="87" spans="1:16">
      <c r="A87" s="11" t="s">
        <v>49</v>
      </c>
      <c r="B87" s="14">
        <f>B78</f>
        <v>0</v>
      </c>
      <c r="C87" s="46">
        <v>0</v>
      </c>
      <c r="D87" s="14">
        <f>D78</f>
        <v>0</v>
      </c>
      <c r="E87" s="14">
        <f t="shared" ref="E87:L87" si="17">E78</f>
        <v>0</v>
      </c>
      <c r="F87" s="14">
        <f t="shared" si="17"/>
        <v>0</v>
      </c>
      <c r="G87" s="14">
        <f t="shared" si="17"/>
        <v>0</v>
      </c>
      <c r="H87" s="14">
        <f t="shared" si="17"/>
        <v>0</v>
      </c>
      <c r="I87" s="14">
        <f t="shared" si="17"/>
        <v>0</v>
      </c>
      <c r="J87" s="14">
        <f t="shared" si="17"/>
        <v>0</v>
      </c>
      <c r="K87" s="14">
        <f t="shared" si="17"/>
        <v>0</v>
      </c>
      <c r="L87" s="14">
        <f t="shared" si="17"/>
        <v>0</v>
      </c>
      <c r="M87" s="36">
        <v>0</v>
      </c>
      <c r="N87" s="36">
        <v>0</v>
      </c>
      <c r="O87" s="46">
        <v>0</v>
      </c>
      <c r="P87" s="36">
        <f t="shared" si="11"/>
        <v>0</v>
      </c>
    </row>
    <row r="88" spans="1:16">
      <c r="C88" s="39"/>
      <c r="M88" s="29"/>
      <c r="N88" s="29"/>
      <c r="P88" s="29">
        <f t="shared" si="11"/>
        <v>0</v>
      </c>
    </row>
    <row r="89" spans="1:16" ht="31.5">
      <c r="A89" s="15" t="s">
        <v>50</v>
      </c>
      <c r="B89" s="16">
        <f t="shared" ref="B89" si="18">B87+B76</f>
        <v>170773683960</v>
      </c>
      <c r="C89" s="47">
        <f>+C76+C87</f>
        <v>170493683960</v>
      </c>
      <c r="D89" s="16">
        <f t="shared" ref="D89:O89" si="19">D87+D76</f>
        <v>10455938675.4</v>
      </c>
      <c r="E89" s="52">
        <f t="shared" si="19"/>
        <v>13088630024.300001</v>
      </c>
      <c r="F89" s="52">
        <f>F87+F76</f>
        <v>12839152295.4</v>
      </c>
      <c r="G89" s="52">
        <f t="shared" si="19"/>
        <v>13564229974.91</v>
      </c>
      <c r="H89" s="52">
        <f t="shared" si="19"/>
        <v>12077386340.189999</v>
      </c>
      <c r="I89" s="52">
        <f t="shared" si="19"/>
        <v>0</v>
      </c>
      <c r="J89" s="52">
        <f t="shared" si="19"/>
        <v>0</v>
      </c>
      <c r="K89" s="52">
        <f t="shared" si="19"/>
        <v>0</v>
      </c>
      <c r="L89" s="52">
        <f t="shared" si="19"/>
        <v>0</v>
      </c>
      <c r="M89" s="52">
        <f t="shared" si="19"/>
        <v>0</v>
      </c>
      <c r="N89" s="52">
        <f t="shared" si="19"/>
        <v>0</v>
      </c>
      <c r="O89" s="52">
        <f t="shared" si="19"/>
        <v>0</v>
      </c>
      <c r="P89" s="37">
        <f t="shared" si="11"/>
        <v>62025337310.199997</v>
      </c>
    </row>
    <row r="90" spans="1:16">
      <c r="A90" s="59"/>
      <c r="B90" s="59"/>
      <c r="C90" s="59"/>
      <c r="D90" s="59"/>
      <c r="E90" s="59"/>
      <c r="F90" s="59"/>
      <c r="P90" s="19"/>
    </row>
    <row r="91" spans="1:16">
      <c r="A91" s="23" t="s">
        <v>88</v>
      </c>
      <c r="B91" s="22"/>
      <c r="C91" s="51"/>
      <c r="D91" s="22"/>
      <c r="N91" s="19"/>
      <c r="P91" s="19"/>
    </row>
    <row r="92" spans="1:16">
      <c r="A92" t="s">
        <v>89</v>
      </c>
      <c r="B92" s="22"/>
      <c r="C92" s="51"/>
      <c r="D92" s="22"/>
      <c r="N92" s="48"/>
    </row>
    <row r="93" spans="1:16">
      <c r="A93" s="23" t="s">
        <v>90</v>
      </c>
      <c r="B93" s="22"/>
      <c r="C93" s="22"/>
      <c r="D93" s="22"/>
      <c r="N93" s="19"/>
    </row>
    <row r="94" spans="1:16">
      <c r="A94" t="s">
        <v>91</v>
      </c>
      <c r="B94" s="22"/>
      <c r="C94" s="22"/>
      <c r="D94" s="22"/>
      <c r="N94" s="49"/>
    </row>
    <row r="95" spans="1:16">
      <c r="A95" s="23" t="s">
        <v>92</v>
      </c>
      <c r="B95" s="22"/>
      <c r="C95" s="22"/>
      <c r="D95" s="22"/>
    </row>
    <row r="96" spans="1:16">
      <c r="A96" s="60" t="s">
        <v>93</v>
      </c>
      <c r="B96" s="60"/>
      <c r="C96" s="60"/>
      <c r="D96" s="60"/>
      <c r="E96" s="60"/>
    </row>
    <row r="97" spans="1:6">
      <c r="A97" s="22"/>
      <c r="B97" s="22"/>
      <c r="C97" s="22"/>
      <c r="D97" s="22"/>
    </row>
    <row r="98" spans="1:6">
      <c r="A98" s="27" t="s">
        <v>51</v>
      </c>
      <c r="B98" s="24"/>
      <c r="C98" s="24"/>
      <c r="D98" s="19"/>
    </row>
    <row r="99" spans="1:6">
      <c r="A99" s="50" t="s">
        <v>107</v>
      </c>
      <c r="B99" s="25"/>
      <c r="C99" s="25"/>
      <c r="D99" s="26"/>
    </row>
    <row r="100" spans="1:6">
      <c r="A100" s="25"/>
      <c r="B100" s="25"/>
      <c r="C100" s="25"/>
      <c r="D100" s="26"/>
    </row>
    <row r="101" spans="1:6">
      <c r="A101" s="25"/>
      <c r="B101" s="25"/>
      <c r="C101" s="25"/>
      <c r="D101" s="26"/>
    </row>
    <row r="103" spans="1:6">
      <c r="A103" s="54" t="s">
        <v>86</v>
      </c>
      <c r="B103" s="54"/>
      <c r="C103" s="54"/>
      <c r="D103" s="54"/>
      <c r="E103" s="54"/>
      <c r="F103" s="54"/>
    </row>
    <row r="104" spans="1:6">
      <c r="A104" s="55" t="s">
        <v>87</v>
      </c>
      <c r="B104" s="55"/>
      <c r="C104" s="55"/>
      <c r="D104" s="55"/>
      <c r="E104" s="55"/>
      <c r="F104" s="55"/>
    </row>
    <row r="114" spans="5:6">
      <c r="E114" s="19"/>
    </row>
    <row r="115" spans="5:6">
      <c r="E115" s="19"/>
    </row>
    <row r="116" spans="5:6">
      <c r="E116" s="19"/>
    </row>
    <row r="117" spans="5:6">
      <c r="E117" s="19"/>
    </row>
    <row r="118" spans="5:6">
      <c r="E118" s="19"/>
    </row>
    <row r="119" spans="5:6">
      <c r="E119" s="19"/>
    </row>
    <row r="120" spans="5:6">
      <c r="E120" s="19"/>
      <c r="F120" s="19"/>
    </row>
    <row r="121" spans="5:6">
      <c r="E121" s="19"/>
      <c r="F121" s="19"/>
    </row>
    <row r="122" spans="5:6">
      <c r="E122" s="19"/>
    </row>
    <row r="123" spans="5:6">
      <c r="E123" s="19"/>
    </row>
    <row r="124" spans="5:6">
      <c r="E124" s="19"/>
    </row>
    <row r="125" spans="5:6">
      <c r="E125" s="40"/>
    </row>
    <row r="126" spans="5:6">
      <c r="E126" s="19"/>
    </row>
    <row r="127" spans="5:6">
      <c r="E127" s="19"/>
    </row>
    <row r="128" spans="5:6">
      <c r="E128" s="19"/>
    </row>
    <row r="131" spans="3:5">
      <c r="C131" s="19"/>
    </row>
    <row r="135" spans="3:5">
      <c r="C135" s="19"/>
    </row>
    <row r="139" spans="3:5">
      <c r="E139" s="19"/>
    </row>
  </sheetData>
  <mergeCells count="7">
    <mergeCell ref="A103:F103"/>
    <mergeCell ref="A104:F104"/>
    <mergeCell ref="A1:P1"/>
    <mergeCell ref="A2:P2"/>
    <mergeCell ref="A3:P3"/>
    <mergeCell ref="A90:F90"/>
    <mergeCell ref="A96:E96"/>
  </mergeCells>
  <pageMargins left="0.25" right="0.25" top="0.75" bottom="0.75" header="0.3" footer="0.3"/>
  <pageSetup paperSize="5" scale="55" fitToHeight="0" orientation="landscape" r:id="rId1"/>
  <rowBreaks count="1" manualBreakCount="1">
    <brk id="70" max="15" man="1"/>
  </rowBreaks>
  <ignoredErrors>
    <ignoredError sqref="B60 P8 C33 P12:P14 P23:P24 P33:P34 P42:P51 P60:P61 P65:P89" formulaRange="1"/>
    <ignoredError sqref="C89" formula="1"/>
    <ignoredError sqref="C60:D60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ECCF49-4B93-41FD-B819-1EBE6E8845A4}">
  <ds:schemaRefs>
    <ds:schemaRef ds:uri="http://purl.org/dc/elements/1.1/"/>
    <ds:schemaRef ds:uri="http://schemas.microsoft.com/office/2006/metadata/properties"/>
    <ds:schemaRef ds:uri="6c0f8f09-1889-4044-a4f7-4542b1ae657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f454071-f228-4dda-b004-431287ab1ef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de gasto UE 0001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2022-01-04T14:36:27Z</cp:lastPrinted>
  <dcterms:created xsi:type="dcterms:W3CDTF">2019-05-01T14:38:49Z</dcterms:created>
  <dcterms:modified xsi:type="dcterms:W3CDTF">2022-06-01T14:59:03Z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