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 Segura\Desktop\"/>
    </mc:Choice>
  </mc:AlternateContent>
  <xr:revisionPtr revIDLastSave="0" documentId="13_ncr:1_{3596E9D9-6873-4AE1-81D2-3CC9BA3788AB}" xr6:coauthVersionLast="47" xr6:coauthVersionMax="47" xr10:uidLastSave="{00000000-0000-0000-0000-000000000000}"/>
  <bookViews>
    <workbookView xWindow="-120" yWindow="-120" windowWidth="20730" windowHeight="11160" tabRatio="732" xr2:uid="{00000000-000D-0000-FFFF-FFFF00000000}"/>
  </bookViews>
  <sheets>
    <sheet name="ESTADISTICAS 2022" sheetId="5" r:id="rId1"/>
    <sheet name="TABLA DINÁMIC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5" l="1"/>
  <c r="D77" i="5"/>
  <c r="D78" i="5"/>
  <c r="D79" i="5"/>
  <c r="D80" i="5"/>
  <c r="D81" i="5"/>
  <c r="D82" i="5"/>
  <c r="D76" i="5"/>
  <c r="D54" i="5"/>
  <c r="D53" i="5"/>
  <c r="C55" i="5"/>
  <c r="D55" i="5"/>
  <c r="D37" i="5"/>
  <c r="D36" i="5"/>
  <c r="C38" i="5"/>
  <c r="F9" i="5"/>
  <c r="D8" i="5"/>
  <c r="D9" i="5"/>
  <c r="D10" i="5"/>
  <c r="D11" i="5"/>
  <c r="D12" i="5"/>
  <c r="D13" i="5"/>
  <c r="D14" i="5"/>
  <c r="D15" i="5"/>
  <c r="D16" i="5"/>
  <c r="D17" i="5"/>
  <c r="D18" i="5"/>
  <c r="D7" i="5"/>
  <c r="D19" i="5" s="1"/>
  <c r="C19" i="5"/>
  <c r="D106" i="5"/>
  <c r="D107" i="5"/>
  <c r="D105" i="5"/>
  <c r="C108" i="5"/>
  <c r="D108" i="5"/>
  <c r="D83" i="5" l="1"/>
  <c r="D38" i="5"/>
</calcChain>
</file>

<file path=xl/sharedStrings.xml><?xml version="1.0" encoding="utf-8"?>
<sst xmlns="http://schemas.openxmlformats.org/spreadsheetml/2006/main" count="55" uniqueCount="43">
  <si>
    <t>En proceso</t>
  </si>
  <si>
    <t>Total</t>
  </si>
  <si>
    <t>FRECUENCIA</t>
  </si>
  <si>
    <t>PORCENTAJE</t>
  </si>
  <si>
    <t>ESTADO</t>
  </si>
  <si>
    <t>Masculino</t>
  </si>
  <si>
    <t>Licenciatura</t>
  </si>
  <si>
    <t>Femenino</t>
  </si>
  <si>
    <t>Maestría</t>
  </si>
  <si>
    <t>Estudiante</t>
  </si>
  <si>
    <t>Doctorado</t>
  </si>
  <si>
    <t>Técnico</t>
  </si>
  <si>
    <t>Julio</t>
  </si>
  <si>
    <t>SOLICITUDES RECIBIDAS POR MESES</t>
  </si>
  <si>
    <t>MESES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</si>
  <si>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</si>
  <si>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</si>
  <si>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</si>
  <si>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</si>
  <si>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</si>
  <si>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</si>
  <si>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</si>
  <si>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</si>
  <si>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</si>
  <si>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</si>
  <si>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</si>
  <si>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SEXO DE SOLICITANTES</t>
  </si>
  <si>
    <t xml:space="preserve">SEXO </t>
  </si>
  <si>
    <t>En blanco (sociedades comerciales)</t>
  </si>
  <si>
    <t xml:space="preserve">Total </t>
  </si>
  <si>
    <t>NIVEL ACADÉMICO DE SOLICITANTES</t>
  </si>
  <si>
    <t>NIVEL ACADÉMICO</t>
  </si>
  <si>
    <t>ESTADO DE SOLICITUDES</t>
  </si>
  <si>
    <t>Cerrada</t>
  </si>
  <si>
    <t>Completada</t>
  </si>
  <si>
    <t>Promedio de solicitudes por mes</t>
  </si>
  <si>
    <t>SOLICITUDES POR TIPO DE PERSONA</t>
  </si>
  <si>
    <t>TIPO DE PERSONA</t>
  </si>
  <si>
    <t>Físicas</t>
  </si>
  <si>
    <t>Morales</t>
  </si>
  <si>
    <t>Ninguno</t>
  </si>
  <si>
    <t>Otro</t>
  </si>
  <si>
    <t>ESTADISTICAS DE GESTIÓN DE SOLICITUDES DE INFORMACIÓN  -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</si>
</sst>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masis MT Pro"/>
      <family val="1"/>
    </font>
    <font>
      <b/>
      <sz val="11"/>
      <color theme="1"/>
      <name val="Amasis MT Pro"/>
      <family val="1"/>
    </font>
    <font>
      <sz val="8"/>
      <name val="Calibri"/>
      <family val="2"/>
      <scheme val="minor"/>
    </font>
    <font>
      <sz val="14"/>
      <color theme="1"/>
      <name val="Amasis MT Pro"/>
      <family val="1"/>
    </font>
    <font>
      <b/>
      <i/>
      <sz val="18"/>
      <color theme="1"/>
      <name val="Amasis MT Pro"/>
      <family val="1"/>
    </font>
    <font>
      <b/>
      <sz val="14"/>
      <color theme="1"/>
      <name val="Amasis MT Pro"/>
      <family val="1"/>
    </font>
    <font>
      <sz val="10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2">
    <xf numFmtId="0" fontId="0" fillId="0" borderId="0" xfId="0"/>
    <xf numFmtId="0" fontId="18" fillId="0" borderId="0" xfId="0" applyFont="1"/>
    <xf numFmtId="0" fontId="19" fillId="0" borderId="0" xfId="0" applyFont="1"/>
    <xf numFmtId="165" fontId="18" fillId="0" borderId="0" xfId="42" applyNumberFormat="1" applyFont="1"/>
    <xf numFmtId="0" fontId="18" fillId="34" borderId="0" xfId="0" applyFont="1" applyFill="1"/>
    <xf numFmtId="0" fontId="19" fillId="33" borderId="0" xfId="0" applyFont="1" applyFill="1"/>
    <xf numFmtId="9" fontId="19" fillId="0" borderId="0" xfId="42" applyFont="1"/>
    <xf numFmtId="0" fontId="22" fillId="0" borderId="0" xfId="0" applyFont="1"/>
    <xf numFmtId="0" fontId="22" fillId="35" borderId="0" xfId="0" applyFont="1" applyFill="1"/>
    <xf numFmtId="0" fontId="21" fillId="33" borderId="0" xfId="0" applyFont="1" applyFill="1"/>
    <xf numFmtId="0" fontId="23" fillId="33" borderId="0" xfId="0" applyFont="1" applyFill="1"/>
    <xf numFmtId="1" fontId="18" fillId="0" borderId="0" xfId="0" applyNumberFormat="1" applyFo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 xr:uid="{FEFE0605-ADF7-4538-B193-84E23359A831}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2022'!$D$5:$D$6</c:f>
              <c:strCache>
                <c:ptCount val="2"/>
                <c:pt idx="0">
                  <c:v>SOLICITUDES RECIBIDAS POR MESES</c:v>
                </c:pt>
                <c:pt idx="1">
                  <c:v>PORCENTAJE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masis MT Pro" panose="02040504050005020304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2022'!$B$7:$B$18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2022'!$D$7:$D$18</c:f>
              <c:numCache>
                <c:formatCode>0.0%</c:formatCode>
                <c:ptCount val="12"/>
                <c:pt idx="0">
                  <c:v>4.0540540540540543E-2</c:v>
                </c:pt>
                <c:pt idx="1">
                  <c:v>0.10285285285285285</c:v>
                </c:pt>
                <c:pt idx="2">
                  <c:v>6.231231231231231E-2</c:v>
                </c:pt>
                <c:pt idx="3">
                  <c:v>7.1321321321321324E-2</c:v>
                </c:pt>
                <c:pt idx="4">
                  <c:v>6.231231231231231E-2</c:v>
                </c:pt>
                <c:pt idx="5">
                  <c:v>6.006006006006006E-2</c:v>
                </c:pt>
                <c:pt idx="6">
                  <c:v>9.2342342342342343E-2</c:v>
                </c:pt>
                <c:pt idx="7">
                  <c:v>0.2087087087087087</c:v>
                </c:pt>
                <c:pt idx="8">
                  <c:v>9.45945945945946E-2</c:v>
                </c:pt>
                <c:pt idx="9">
                  <c:v>0.1006006006006006</c:v>
                </c:pt>
                <c:pt idx="10">
                  <c:v>6.5315315315315314E-2</c:v>
                </c:pt>
                <c:pt idx="11">
                  <c:v>3.903903903903904E-2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2-4E03-9E37-AA2BF68E2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289712"/>
        <c:axId val="650834592"/>
        <c:axId val="0"/>
      </c:bar3DChart>
      <c:catAx>
        <c:axId val="31428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+mn-cs"/>
              </a:defRPr>
            </a:pPr>
            <a:endParaRPr lang="es-DO"/>
          </a:p>
        </c:txPr>
        <c:crossAx val="650834592"/>
        <c:crosses val="autoZero"/>
        <c:auto val="1"/>
        <c:lblAlgn val="ctr"/>
        <c:lblOffset val="100"/>
        <c:noMultiLvlLbl val="0"/>
      </c:catAx>
      <c:valAx>
        <c:axId val="6508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+mn-cs"/>
              </a:defRPr>
            </a:pPr>
            <a:endParaRPr lang="es-DO"/>
          </a:p>
        </c:txPr>
        <c:crossAx val="31428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masis MT Pro" panose="020405040500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2022'!$D$103:$D$104</c:f>
              <c:strCache>
                <c:ptCount val="2"/>
                <c:pt idx="0">
                  <c:v>ESTADO DE SOLICITUDES</c:v>
                </c:pt>
                <c:pt idx="1">
                  <c:v>PORCENTAJE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masis MT Pro" panose="02040504050005020304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2022'!$B$105:$B$107</c:f>
              <c:strCache>
                <c:ptCount val="3"/>
                <c:pt idx="0">
                  <c:v>Completada</c:v>
                </c:pt>
                <c:pt idx="1">
                  <c:v>Cerrada</c:v>
                </c:pt>
                <c:pt idx="2">
                  <c:v>En proceso</c:v>
                </c:pt>
              </c:strCache>
            </c:strRef>
          </c:cat>
          <c:val>
            <c:numRef>
              <c:f>'ESTADISTICAS 2022'!$D$105:$D$107</c:f>
              <c:numCache>
                <c:formatCode>0.0%</c:formatCode>
                <c:ptCount val="3"/>
                <c:pt idx="0">
                  <c:v>0.89489489489489493</c:v>
                </c:pt>
                <c:pt idx="1">
                  <c:v>6.5315315315315314E-2</c:v>
                </c:pt>
                <c:pt idx="2">
                  <c:v>3.9789789789789788E-2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1-4F12-978C-B31D31564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0447728"/>
        <c:axId val="640452976"/>
        <c:axId val="0"/>
      </c:bar3DChart>
      <c:catAx>
        <c:axId val="6404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+mn-cs"/>
              </a:defRPr>
            </a:pPr>
            <a:endParaRPr lang="es-DO"/>
          </a:p>
        </c:txPr>
        <c:crossAx val="640452976"/>
        <c:crosses val="autoZero"/>
        <c:auto val="1"/>
        <c:lblAlgn val="ctr"/>
        <c:lblOffset val="100"/>
        <c:noMultiLvlLbl val="0"/>
      </c:catAx>
      <c:valAx>
        <c:axId val="64045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+mn-cs"/>
              </a:defRPr>
            </a:pPr>
            <a:endParaRPr lang="es-DO"/>
          </a:p>
        </c:txPr>
        <c:crossAx val="64044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masis MT Pro" panose="020405040500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'ESTADISTICAS 2022'!$D$34:$D$35</c:f>
              <c:strCache>
                <c:ptCount val="2"/>
                <c:pt idx="0">
                  <c:v>SOLICITUDES POR TIPO DE PERSONA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3CC-4BD7-8966-1BB0084DB24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CC-4BD7-8966-1BB0084DB2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masis MT Pro" panose="02040504050005020304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'ESTADISTICAS 2022'!$B$36:$B$37</c:f>
              <c:strCache>
                <c:ptCount val="2"/>
                <c:pt idx="0">
                  <c:v>Físicas</c:v>
                </c:pt>
                <c:pt idx="1">
                  <c:v>Morales</c:v>
                </c:pt>
              </c:strCache>
            </c:strRef>
          </c:cat>
          <c:val>
            <c:numRef>
              <c:f>'ESTADISTICAS 2022'!$D$36:$D$37</c:f>
              <c:numCache>
                <c:formatCode>0.0%</c:formatCode>
                <c:ptCount val="2"/>
                <c:pt idx="0">
                  <c:v>0.81081081081081086</c:v>
                </c:pt>
                <c:pt idx="1">
                  <c:v>0.1891891891891892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1-4396-83B2-5D2BB7AD8ABB}"/>
            </c:ext>
          </c:extLst>
        </c:ser>
        <c:ser>
          <c:idx val="1"/>
          <c:order val="1"/>
          <c:tx>
            <c:strRef>
              <c:f>'ESTADISTICAS 2022'!$D$34:$D$35</c:f>
              <c:strCache>
                <c:ptCount val="2"/>
                <c:pt idx="0">
                  <c:v>SOLICITUDES POR TIPO DE PERSONA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3CC-4BD7-8966-1BB0084DB24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CC-4BD7-8966-1BB0084DB2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masis MT Pro" panose="02040504050005020304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'ESTADISTICAS 2022'!$B$36:$B$37</c:f>
              <c:strCache>
                <c:ptCount val="2"/>
                <c:pt idx="0">
                  <c:v>Físicas</c:v>
                </c:pt>
                <c:pt idx="1">
                  <c:v>Morales</c:v>
                </c:pt>
              </c:strCache>
            </c:strRef>
          </c:cat>
          <c:val>
            <c:numRef>
              <c:f>'ESTADISTICAS 2022'!$D$36:$D$37</c:f>
              <c:numCache>
                <c:formatCode>0.0%</c:formatCode>
                <c:ptCount val="2"/>
                <c:pt idx="0">
                  <c:v>0.81081081081081086</c:v>
                </c:pt>
                <c:pt idx="1">
                  <c:v>0.1891891891891892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1-4396-83B2-5D2BB7AD8A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masis MT Pro" panose="0204050405000502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masis MT Pro" panose="020405040500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'ESTADISTICAS 2022'!$D$51:$D$52</c:f>
              <c:strCache>
                <c:ptCount val="2"/>
                <c:pt idx="0">
                  <c:v>SEXO DE SOLICITANTES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7F8-436E-958D-A2D9E61F39F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7F8-436E-958D-A2D9E61F39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masis MT Pro" panose="02040504050005020304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'ESTADISTICAS 2022'!$B$53:$B$54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'ESTADISTICAS 2022'!$D$53:$D$54</c:f>
              <c:numCache>
                <c:formatCode>0.0%</c:formatCode>
                <c:ptCount val="2"/>
                <c:pt idx="0">
                  <c:v>0.57962962962962961</c:v>
                </c:pt>
                <c:pt idx="1">
                  <c:v>0.42037037037037039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6-41BD-BE99-2C7284ABE1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masis MT Pro" panose="0204050405000502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masis MT Pro" panose="020405040500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2022'!$D$74:$D$75</c:f>
              <c:strCache>
                <c:ptCount val="2"/>
                <c:pt idx="0">
                  <c:v>NIVEL ACADÉMICO DE SOLICITANTES</c:v>
                </c:pt>
                <c:pt idx="1">
                  <c:v>PORCENTAJE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masis MT Pro" panose="02040504050005020304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2022'!$B$76:$B$82</c:f>
              <c:strCache>
                <c:ptCount val="7"/>
                <c:pt idx="0">
                  <c:v>Doctorado</c:v>
                </c:pt>
                <c:pt idx="1">
                  <c:v>Estudiante</c:v>
                </c:pt>
                <c:pt idx="2">
                  <c:v>Licenciatura</c:v>
                </c:pt>
                <c:pt idx="3">
                  <c:v>Maestría</c:v>
                </c:pt>
                <c:pt idx="4">
                  <c:v>Ninguno</c:v>
                </c:pt>
                <c:pt idx="5">
                  <c:v>Otro</c:v>
                </c:pt>
                <c:pt idx="6">
                  <c:v>Técnico</c:v>
                </c:pt>
              </c:strCache>
            </c:strRef>
          </c:cat>
          <c:val>
            <c:numRef>
              <c:f>'ESTADISTICAS 2022'!$D$76:$D$82</c:f>
              <c:numCache>
                <c:formatCode>0.0%</c:formatCode>
                <c:ptCount val="7"/>
                <c:pt idx="0">
                  <c:v>3.0555555555555555E-2</c:v>
                </c:pt>
                <c:pt idx="1">
                  <c:v>7.0370370370370375E-2</c:v>
                </c:pt>
                <c:pt idx="2">
                  <c:v>0.6166666666666667</c:v>
                </c:pt>
                <c:pt idx="3">
                  <c:v>0.21388888888888888</c:v>
                </c:pt>
                <c:pt idx="4">
                  <c:v>1.5740740740740739E-2</c:v>
                </c:pt>
                <c:pt idx="5">
                  <c:v>3.3333333333333333E-2</c:v>
                </c:pt>
                <c:pt idx="6">
                  <c:v>1.9444444444444445E-2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808-AEE8-4F3688F463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0438216"/>
        <c:axId val="640440512"/>
        <c:axId val="0"/>
      </c:bar3DChart>
      <c:catAx>
        <c:axId val="64043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+mn-cs"/>
              </a:defRPr>
            </a:pPr>
            <a:endParaRPr lang="es-DO"/>
          </a:p>
        </c:txPr>
        <c:crossAx val="640440512"/>
        <c:crosses val="autoZero"/>
        <c:auto val="1"/>
        <c:lblAlgn val="ctr"/>
        <c:lblOffset val="100"/>
        <c:noMultiLvlLbl val="0"/>
      </c:catAx>
      <c:valAx>
        <c:axId val="64044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+mn-cs"/>
              </a:defRPr>
            </a:pPr>
            <a:endParaRPr lang="es-DO"/>
          </a:p>
        </c:txPr>
        <c:crossAx val="640438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masis MT Pro" panose="020405040500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28575</xdr:rowOff>
    </xdr:from>
    <xdr:to>
      <xdr:col>6</xdr:col>
      <xdr:colOff>114300</xdr:colOff>
      <xdr:row>30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90A2207-A0FE-712D-387A-13524B098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723900</xdr:colOff>
      <xdr:row>108</xdr:row>
      <xdr:rowOff>23812</xdr:rowOff>
    </xdr:from>
    <xdr:to>
      <xdr:col>5</xdr:col>
      <xdr:colOff>542925</xdr:colOff>
      <xdr:row>116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6F9368C-B82A-8C63-8774-EBE6423CEC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714375</xdr:colOff>
      <xdr:row>37</xdr:row>
      <xdr:rowOff>185737</xdr:rowOff>
    </xdr:from>
    <xdr:to>
      <xdr:col>4</xdr:col>
      <xdr:colOff>609600</xdr:colOff>
      <xdr:row>47</xdr:row>
      <xdr:rowOff>180975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A108C9C-E1CC-0552-426D-A7F0B1F92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642937</xdr:colOff>
      <xdr:row>57</xdr:row>
      <xdr:rowOff>42862</xdr:rowOff>
    </xdr:from>
    <xdr:to>
      <xdr:col>4</xdr:col>
      <xdr:colOff>714375</xdr:colOff>
      <xdr:row>67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59EF5AC-C2E1-9B1A-E3F1-63CA66EAE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80962</xdr:colOff>
      <xdr:row>86</xdr:row>
      <xdr:rowOff>4762</xdr:rowOff>
    </xdr:from>
    <xdr:to>
      <xdr:col>6</xdr:col>
      <xdr:colOff>147637</xdr:colOff>
      <xdr:row>99</xdr:row>
      <xdr:rowOff>80962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910A340B-613D-9CBD-7257-BE7F6CD23F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workbookViewId="0">
      <selection activeCell="B71" sqref="B71"/>
    </sheetView>
  </sheetViews>
  <sheetFormatPr baseColWidth="10" defaultColWidth="11" defaultRowHeight="15" x14ac:dyDescent="0.25"/>
  <cols>
    <col min="1" max="1" width="11" style="1"/>
    <col min="2" max="2" width="12.5703125" style="1" customWidth="1"/>
    <col min="3" max="16384" width="11" style="1"/>
  </cols>
  <sheetData>
    <row r="1" spans="1:12" s="7" customFormat="1" ht="23.25" x14ac:dyDescent="0.35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5" spans="1:12" x14ac:dyDescent="0.25">
      <c r="B5" s="5" t="s">
        <v>13</v>
      </c>
      <c r="C5" s="5"/>
      <c r="D5" s="5"/>
    </row>
    <row r="6" spans="1:12" x14ac:dyDescent="0.25">
      <c r="B6" s="2" t="s">
        <v>14</v>
      </c>
      <c r="C6" s="2" t="s">
        <v>2</v>
      </c>
      <c r="D6" s="2" t="s">
        <v>3</v>
      </c>
    </row>
    <row r="7" spans="1:12" x14ac:dyDescent="0.25">
      <c r="B7" s="1" t="s">
        <v>15</v>
      </c>
      <c r="C7" s="1">
        <v>54</v>
      </c>
      <c r="D7" s="3">
        <f>C7/1332*1</f>
        <v>4.0540540540540543E-2</v>
      </c>
    </row>
    <row r="8" spans="1:12" ht="19.5" x14ac:dyDescent="0.35">
      <c r="B8" s="1" t="s">
        <v>16</v>
      </c>
      <c r="C8" s="1">
        <v>137</v>
      </c>
      <c r="D8" s="3">
        <f t="shared" ref="D8:D18" si="0">C8/1332*1</f>
        <v>0.10285285285285285</v>
      </c>
      <c r="F8" s="10" t="s">
        <v>35</v>
      </c>
      <c r="G8" s="9"/>
      <c r="H8" s="9"/>
      <c r="I8" s="9"/>
    </row>
    <row r="9" spans="1:12" x14ac:dyDescent="0.25">
      <c r="B9" s="1" t="s">
        <v>17</v>
      </c>
      <c r="C9" s="1">
        <v>83</v>
      </c>
      <c r="D9" s="3">
        <f t="shared" si="0"/>
        <v>6.231231231231231E-2</v>
      </c>
      <c r="F9" s="11">
        <f>1332/12</f>
        <v>111</v>
      </c>
    </row>
    <row r="10" spans="1:12" x14ac:dyDescent="0.25">
      <c r="B10" s="1" t="s">
        <v>18</v>
      </c>
      <c r="C10" s="1">
        <v>95</v>
      </c>
      <c r="D10" s="3">
        <f t="shared" si="0"/>
        <v>7.1321321321321324E-2</v>
      </c>
    </row>
    <row r="11" spans="1:12" x14ac:dyDescent="0.25">
      <c r="B11" s="1" t="s">
        <v>19</v>
      </c>
      <c r="C11" s="1">
        <v>83</v>
      </c>
      <c r="D11" s="3">
        <f t="shared" si="0"/>
        <v>6.231231231231231E-2</v>
      </c>
    </row>
    <row r="12" spans="1:12" x14ac:dyDescent="0.25">
      <c r="B12" s="1" t="s">
        <v>20</v>
      </c>
      <c r="C12" s="1">
        <v>80</v>
      </c>
      <c r="D12" s="3">
        <f t="shared" si="0"/>
        <v>6.006006006006006E-2</v>
      </c>
    </row>
    <row r="13" spans="1:12" x14ac:dyDescent="0.25">
      <c r="B13" s="1" t="s">
        <v>12</v>
      </c>
      <c r="C13" s="1">
        <v>123</v>
      </c>
      <c r="D13" s="3">
        <f t="shared" si="0"/>
        <v>9.2342342342342343E-2</v>
      </c>
    </row>
    <row r="14" spans="1:12" x14ac:dyDescent="0.25">
      <c r="B14" s="1" t="s">
        <v>21</v>
      </c>
      <c r="C14" s="1">
        <v>278</v>
      </c>
      <c r="D14" s="3">
        <f t="shared" si="0"/>
        <v>0.2087087087087087</v>
      </c>
    </row>
    <row r="15" spans="1:12" x14ac:dyDescent="0.25">
      <c r="B15" s="1" t="s">
        <v>22</v>
      </c>
      <c r="C15" s="1">
        <v>126</v>
      </c>
      <c r="D15" s="3">
        <f t="shared" si="0"/>
        <v>9.45945945945946E-2</v>
      </c>
    </row>
    <row r="16" spans="1:12" x14ac:dyDescent="0.25">
      <c r="B16" s="1" t="s">
        <v>23</v>
      </c>
      <c r="C16" s="1">
        <v>134</v>
      </c>
      <c r="D16" s="3">
        <f t="shared" si="0"/>
        <v>0.1006006006006006</v>
      </c>
    </row>
    <row r="17" spans="2:4" x14ac:dyDescent="0.25">
      <c r="B17" s="1" t="s">
        <v>24</v>
      </c>
      <c r="C17" s="1">
        <v>87</v>
      </c>
      <c r="D17" s="3">
        <f t="shared" si="0"/>
        <v>6.5315315315315314E-2</v>
      </c>
    </row>
    <row r="18" spans="2:4" x14ac:dyDescent="0.25">
      <c r="B18" s="1" t="s">
        <v>25</v>
      </c>
      <c r="C18" s="1">
        <v>52</v>
      </c>
      <c r="D18" s="3">
        <f t="shared" si="0"/>
        <v>3.903903903903904E-2</v>
      </c>
    </row>
    <row r="19" spans="2:4" x14ac:dyDescent="0.25">
      <c r="B19" s="2" t="s">
        <v>1</v>
      </c>
      <c r="C19" s="2">
        <f>C7+C8+C9+C10+C11+C12+C13+C14+C15+C16+C17+C18</f>
        <v>1332</v>
      </c>
      <c r="D19" s="6">
        <f>SUM(D7:D18)*1</f>
        <v>1</v>
      </c>
    </row>
    <row r="32" spans="2:4" s="4" customFormat="1" x14ac:dyDescent="0.25"/>
    <row r="34" spans="2:4" x14ac:dyDescent="0.25">
      <c r="B34" s="5" t="s">
        <v>36</v>
      </c>
      <c r="C34" s="5"/>
      <c r="D34" s="5"/>
    </row>
    <row r="35" spans="2:4" x14ac:dyDescent="0.25">
      <c r="B35" s="2" t="s">
        <v>37</v>
      </c>
      <c r="C35" s="2" t="s">
        <v>2</v>
      </c>
      <c r="D35" s="2" t="s">
        <v>3</v>
      </c>
    </row>
    <row r="36" spans="2:4" x14ac:dyDescent="0.25">
      <c r="B36" s="1" t="s">
        <v>38</v>
      </c>
      <c r="C36" s="1">
        <v>1080</v>
      </c>
      <c r="D36" s="3">
        <f>C36/1332*1</f>
        <v>0.81081081081081086</v>
      </c>
    </row>
    <row r="37" spans="2:4" x14ac:dyDescent="0.25">
      <c r="B37" s="1" t="s">
        <v>39</v>
      </c>
      <c r="C37" s="1">
        <v>252</v>
      </c>
      <c r="D37" s="3">
        <f>C37/1332*1</f>
        <v>0.1891891891891892</v>
      </c>
    </row>
    <row r="38" spans="2:4" x14ac:dyDescent="0.25">
      <c r="B38" s="2" t="s">
        <v>29</v>
      </c>
      <c r="C38" s="2">
        <f>C36+C37</f>
        <v>1332</v>
      </c>
      <c r="D38" s="6">
        <f>SUM(D36+D37)*1</f>
        <v>1</v>
      </c>
    </row>
    <row r="49" spans="2:4" s="4" customFormat="1" x14ac:dyDescent="0.25"/>
    <row r="51" spans="2:4" x14ac:dyDescent="0.25">
      <c r="B51" s="5" t="s">
        <v>26</v>
      </c>
      <c r="C51" s="5"/>
      <c r="D51" s="5"/>
    </row>
    <row r="52" spans="2:4" x14ac:dyDescent="0.25">
      <c r="B52" s="2" t="s">
        <v>27</v>
      </c>
      <c r="C52" s="2" t="s">
        <v>2</v>
      </c>
      <c r="D52" s="2" t="s">
        <v>3</v>
      </c>
    </row>
    <row r="53" spans="2:4" x14ac:dyDescent="0.25">
      <c r="B53" s="1" t="s">
        <v>7</v>
      </c>
      <c r="C53" s="1">
        <v>626</v>
      </c>
      <c r="D53" s="3">
        <f>C53/1080*1</f>
        <v>0.57962962962962961</v>
      </c>
    </row>
    <row r="54" spans="2:4" x14ac:dyDescent="0.25">
      <c r="B54" s="1" t="s">
        <v>5</v>
      </c>
      <c r="C54" s="1">
        <v>454</v>
      </c>
      <c r="D54" s="3">
        <f>C54/1080*1</f>
        <v>0.42037037037037039</v>
      </c>
    </row>
    <row r="55" spans="2:4" x14ac:dyDescent="0.25">
      <c r="B55" s="2" t="s">
        <v>29</v>
      </c>
      <c r="C55" s="2">
        <f>C53+C54</f>
        <v>1080</v>
      </c>
      <c r="D55" s="6">
        <f>D53+D54</f>
        <v>1</v>
      </c>
    </row>
    <row r="56" spans="2:4" x14ac:dyDescent="0.25">
      <c r="B56" s="2"/>
      <c r="C56" s="2"/>
      <c r="D56" s="6"/>
    </row>
    <row r="57" spans="2:4" x14ac:dyDescent="0.25">
      <c r="B57" s="1" t="s">
        <v>28</v>
      </c>
      <c r="C57" s="1">
        <v>252</v>
      </c>
      <c r="D57" s="3"/>
    </row>
    <row r="72" spans="2:4" s="4" customFormat="1" x14ac:dyDescent="0.25"/>
    <row r="74" spans="2:4" x14ac:dyDescent="0.25">
      <c r="B74" s="5" t="s">
        <v>30</v>
      </c>
      <c r="C74" s="5"/>
      <c r="D74" s="5"/>
    </row>
    <row r="75" spans="2:4" x14ac:dyDescent="0.25">
      <c r="B75" s="2" t="s">
        <v>31</v>
      </c>
      <c r="C75" s="2" t="s">
        <v>2</v>
      </c>
      <c r="D75" s="2" t="s">
        <v>3</v>
      </c>
    </row>
    <row r="76" spans="2:4" x14ac:dyDescent="0.25">
      <c r="B76" s="1" t="s">
        <v>10</v>
      </c>
      <c r="C76" s="1">
        <v>33</v>
      </c>
      <c r="D76" s="3">
        <f>C76/1080*1</f>
        <v>3.0555555555555555E-2</v>
      </c>
    </row>
    <row r="77" spans="2:4" x14ac:dyDescent="0.25">
      <c r="B77" s="1" t="s">
        <v>9</v>
      </c>
      <c r="C77" s="1">
        <v>76</v>
      </c>
      <c r="D77" s="3">
        <f t="shared" ref="D77:D82" si="1">C77/1080*1</f>
        <v>7.0370370370370375E-2</v>
      </c>
    </row>
    <row r="78" spans="2:4" x14ac:dyDescent="0.25">
      <c r="B78" s="1" t="s">
        <v>6</v>
      </c>
      <c r="C78" s="1">
        <v>666</v>
      </c>
      <c r="D78" s="3">
        <f t="shared" si="1"/>
        <v>0.6166666666666667</v>
      </c>
    </row>
    <row r="79" spans="2:4" x14ac:dyDescent="0.25">
      <c r="B79" s="1" t="s">
        <v>8</v>
      </c>
      <c r="C79" s="1">
        <v>231</v>
      </c>
      <c r="D79" s="3">
        <f t="shared" si="1"/>
        <v>0.21388888888888888</v>
      </c>
    </row>
    <row r="80" spans="2:4" x14ac:dyDescent="0.25">
      <c r="B80" s="1" t="s">
        <v>40</v>
      </c>
      <c r="C80" s="1">
        <v>17</v>
      </c>
      <c r="D80" s="3">
        <f t="shared" si="1"/>
        <v>1.5740740740740739E-2</v>
      </c>
    </row>
    <row r="81" spans="2:4" x14ac:dyDescent="0.25">
      <c r="B81" s="1" t="s">
        <v>41</v>
      </c>
      <c r="C81" s="1">
        <v>36</v>
      </c>
      <c r="D81" s="3">
        <f t="shared" si="1"/>
        <v>3.3333333333333333E-2</v>
      </c>
    </row>
    <row r="82" spans="2:4" x14ac:dyDescent="0.25">
      <c r="B82" s="1" t="s">
        <v>11</v>
      </c>
      <c r="C82" s="1">
        <v>21</v>
      </c>
      <c r="D82" s="3">
        <f t="shared" si="1"/>
        <v>1.9444444444444445E-2</v>
      </c>
    </row>
    <row r="83" spans="2:4" x14ac:dyDescent="0.25">
      <c r="B83" s="2" t="s">
        <v>29</v>
      </c>
      <c r="C83" s="2">
        <f>SUM(C76:C82)</f>
        <v>1080</v>
      </c>
      <c r="D83" s="6">
        <f>SUM(D76:D82)*1</f>
        <v>1</v>
      </c>
    </row>
    <row r="84" spans="2:4" x14ac:dyDescent="0.25">
      <c r="B84" s="2"/>
      <c r="C84" s="2"/>
      <c r="D84" s="6"/>
    </row>
    <row r="85" spans="2:4" x14ac:dyDescent="0.25">
      <c r="B85" s="1" t="s">
        <v>28</v>
      </c>
      <c r="C85" s="1">
        <v>252</v>
      </c>
      <c r="D85" s="3"/>
    </row>
    <row r="101" spans="2:4" s="4" customFormat="1" x14ac:dyDescent="0.25"/>
    <row r="103" spans="2:4" x14ac:dyDescent="0.25">
      <c r="B103" s="5" t="s">
        <v>32</v>
      </c>
      <c r="C103" s="5"/>
      <c r="D103" s="5"/>
    </row>
    <row r="104" spans="2:4" x14ac:dyDescent="0.25">
      <c r="B104" s="2" t="s">
        <v>4</v>
      </c>
      <c r="C104" s="2" t="s">
        <v>2</v>
      </c>
      <c r="D104" s="2" t="s">
        <v>3</v>
      </c>
    </row>
    <row r="105" spans="2:4" x14ac:dyDescent="0.25">
      <c r="B105" s="1" t="s">
        <v>34</v>
      </c>
      <c r="C105" s="1">
        <v>1192</v>
      </c>
      <c r="D105" s="3">
        <f>C105/1332*1</f>
        <v>0.89489489489489493</v>
      </c>
    </row>
    <row r="106" spans="2:4" x14ac:dyDescent="0.25">
      <c r="B106" s="1" t="s">
        <v>33</v>
      </c>
      <c r="C106" s="1">
        <v>87</v>
      </c>
      <c r="D106" s="3">
        <f t="shared" ref="D106:D107" si="2">C106/1332*1</f>
        <v>6.5315315315315314E-2</v>
      </c>
    </row>
    <row r="107" spans="2:4" x14ac:dyDescent="0.25">
      <c r="B107" s="1" t="s">
        <v>0</v>
      </c>
      <c r="C107" s="1">
        <v>53</v>
      </c>
      <c r="D107" s="3">
        <f t="shared" si="2"/>
        <v>3.9789789789789788E-2</v>
      </c>
    </row>
    <row r="108" spans="2:4" x14ac:dyDescent="0.25">
      <c r="B108" s="2" t="s">
        <v>29</v>
      </c>
      <c r="C108" s="2">
        <f>C105+C106+C107</f>
        <v>1332</v>
      </c>
      <c r="D108" s="6">
        <f>SUM(D105:D107)*1</f>
        <v>1</v>
      </c>
    </row>
    <row r="117" s="4" customFormat="1" x14ac:dyDescent="0.25"/>
  </sheetData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2022</vt:lpstr>
      <vt:lpstr>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Segura</cp:lastModifiedBy>
  <dcterms:created xsi:type="dcterms:W3CDTF">2022-11-28T20:08:35Z</dcterms:created>
  <dcterms:modified xsi:type="dcterms:W3CDTF">2023-01-26T18:52:28Z</dcterms:modified>
</cp:coreProperties>
</file>