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xr:revisionPtr revIDLastSave="0" documentId="8_{5311C4BF-220C-4788-9540-65263CE7E264}" xr6:coauthVersionLast="36" xr6:coauthVersionMax="36" xr10:uidLastSave="{00000000-0000-0000-0000-000000000000}"/>
  <bookViews>
    <workbookView xWindow="0" yWindow="0" windowWidth="16410" windowHeight="7545" xr2:uid="{FAF6632C-7B29-4338-8402-6B03F0A56091}"/>
  </bookViews>
  <sheets>
    <sheet name="Programación 2022 revisado" sheetId="1" r:id="rId1"/>
  </sheets>
  <externalReferences>
    <externalReference r:id="rId2"/>
  </externalReferences>
  <definedNames>
    <definedName name="_xlnm.Print_Area" localSheetId="0">'Programación 2022 revisado'!$A$12:$X$44</definedName>
    <definedName name="_xlnm.Print_Titles" localSheetId="0">'Programación 2022 revisado'!$12:$13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4" i="1" l="1"/>
  <c r="W44" i="1"/>
  <c r="X44" i="1" s="1"/>
  <c r="Q44" i="1"/>
  <c r="K44" i="1"/>
  <c r="AD43" i="1"/>
  <c r="AC43" i="1"/>
  <c r="AB43" i="1"/>
  <c r="X43" i="1"/>
  <c r="R43" i="1"/>
  <c r="L43" i="1"/>
  <c r="E43" i="1"/>
  <c r="AC42" i="1"/>
  <c r="AD42" i="1" s="1"/>
  <c r="AB42" i="1"/>
  <c r="AA42" i="1"/>
  <c r="X42" i="1"/>
  <c r="U42" i="1"/>
  <c r="R42" i="1"/>
  <c r="O42" i="1"/>
  <c r="L42" i="1"/>
  <c r="I42" i="1"/>
  <c r="E42" i="1"/>
  <c r="AC41" i="1"/>
  <c r="AD41" i="1" s="1"/>
  <c r="AB41" i="1"/>
  <c r="AA41" i="1"/>
  <c r="X41" i="1"/>
  <c r="U41" i="1"/>
  <c r="R41" i="1"/>
  <c r="O41" i="1"/>
  <c r="L41" i="1"/>
  <c r="I41" i="1"/>
  <c r="E41" i="1"/>
  <c r="AC40" i="1"/>
  <c r="AD40" i="1" s="1"/>
  <c r="AB40" i="1"/>
  <c r="X40" i="1"/>
  <c r="R40" i="1"/>
  <c r="L40" i="1"/>
  <c r="E40" i="1"/>
  <c r="AC39" i="1"/>
  <c r="AA39" i="1"/>
  <c r="X39" i="1"/>
  <c r="V39" i="1"/>
  <c r="U39" i="1"/>
  <c r="P39" i="1"/>
  <c r="R39" i="1" s="1"/>
  <c r="O39" i="1"/>
  <c r="J39" i="1"/>
  <c r="AB39" i="1" s="1"/>
  <c r="AD39" i="1" s="1"/>
  <c r="I39" i="1"/>
  <c r="E39" i="1"/>
  <c r="AC38" i="1"/>
  <c r="AD38" i="1" s="1"/>
  <c r="AB38" i="1"/>
  <c r="X38" i="1"/>
  <c r="R38" i="1"/>
  <c r="L38" i="1"/>
  <c r="E38" i="1"/>
  <c r="AC37" i="1"/>
  <c r="AD37" i="1" s="1"/>
  <c r="AB37" i="1"/>
  <c r="X37" i="1"/>
  <c r="R37" i="1"/>
  <c r="L37" i="1"/>
  <c r="E37" i="1"/>
  <c r="AD36" i="1"/>
  <c r="AC36" i="1"/>
  <c r="AB36" i="1"/>
  <c r="X36" i="1"/>
  <c r="R36" i="1"/>
  <c r="L36" i="1"/>
  <c r="AC35" i="1"/>
  <c r="AD35" i="1" s="1"/>
  <c r="AB35" i="1"/>
  <c r="X35" i="1"/>
  <c r="R35" i="1"/>
  <c r="L35" i="1"/>
  <c r="AD34" i="1"/>
  <c r="AC34" i="1"/>
  <c r="AB34" i="1"/>
  <c r="X34" i="1"/>
  <c r="R34" i="1"/>
  <c r="L34" i="1"/>
  <c r="AC33" i="1"/>
  <c r="AD33" i="1" s="1"/>
  <c r="AB33" i="1"/>
  <c r="X33" i="1"/>
  <c r="R33" i="1"/>
  <c r="L33" i="1"/>
  <c r="AD32" i="1"/>
  <c r="AC32" i="1"/>
  <c r="AB32" i="1"/>
  <c r="X32" i="1"/>
  <c r="R32" i="1"/>
  <c r="L32" i="1"/>
  <c r="AC31" i="1"/>
  <c r="AD31" i="1" s="1"/>
  <c r="AB31" i="1"/>
  <c r="AA31" i="1"/>
  <c r="X31" i="1"/>
  <c r="U31" i="1"/>
  <c r="R31" i="1"/>
  <c r="O31" i="1"/>
  <c r="L31" i="1"/>
  <c r="E31" i="1"/>
  <c r="AC30" i="1"/>
  <c r="V30" i="1"/>
  <c r="X30" i="1" s="1"/>
  <c r="P30" i="1"/>
  <c r="R30" i="1" s="1"/>
  <c r="J30" i="1"/>
  <c r="L30" i="1" s="1"/>
  <c r="E30" i="1"/>
  <c r="AC29" i="1"/>
  <c r="AD29" i="1" s="1"/>
  <c r="AB29" i="1"/>
  <c r="AA29" i="1"/>
  <c r="X29" i="1"/>
  <c r="U29" i="1"/>
  <c r="R29" i="1"/>
  <c r="O29" i="1"/>
  <c r="L29" i="1"/>
  <c r="I29" i="1"/>
  <c r="E29" i="1"/>
  <c r="AC28" i="1"/>
  <c r="AD28" i="1" s="1"/>
  <c r="AB28" i="1"/>
  <c r="AA28" i="1"/>
  <c r="X28" i="1"/>
  <c r="U28" i="1"/>
  <c r="R28" i="1"/>
  <c r="O28" i="1"/>
  <c r="L28" i="1"/>
  <c r="I28" i="1"/>
  <c r="E28" i="1"/>
  <c r="AD27" i="1"/>
  <c r="AC27" i="1"/>
  <c r="AB27" i="1"/>
  <c r="X27" i="1"/>
  <c r="R27" i="1"/>
  <c r="L27" i="1"/>
  <c r="E27" i="1"/>
  <c r="AC26" i="1"/>
  <c r="AD26" i="1" s="1"/>
  <c r="AB26" i="1"/>
  <c r="AA26" i="1"/>
  <c r="X26" i="1"/>
  <c r="U26" i="1"/>
  <c r="R26" i="1"/>
  <c r="O26" i="1"/>
  <c r="L26" i="1"/>
  <c r="I26" i="1"/>
  <c r="E26" i="1"/>
  <c r="AC25" i="1"/>
  <c r="AD25" i="1" s="1"/>
  <c r="AB25" i="1"/>
  <c r="AA25" i="1"/>
  <c r="X25" i="1"/>
  <c r="U25" i="1"/>
  <c r="R25" i="1"/>
  <c r="O25" i="1"/>
  <c r="L25" i="1"/>
  <c r="I25" i="1"/>
  <c r="E25" i="1"/>
  <c r="AC24" i="1"/>
  <c r="AD24" i="1" s="1"/>
  <c r="AA24" i="1"/>
  <c r="V24" i="1"/>
  <c r="X24" i="1" s="1"/>
  <c r="U24" i="1"/>
  <c r="R24" i="1"/>
  <c r="P24" i="1"/>
  <c r="O24" i="1"/>
  <c r="J24" i="1"/>
  <c r="AB24" i="1" s="1"/>
  <c r="I24" i="1"/>
  <c r="E24" i="1"/>
  <c r="AC23" i="1"/>
  <c r="AD23" i="1" s="1"/>
  <c r="AB23" i="1"/>
  <c r="AA23" i="1"/>
  <c r="X23" i="1"/>
  <c r="U23" i="1"/>
  <c r="R23" i="1"/>
  <c r="O23" i="1"/>
  <c r="L23" i="1"/>
  <c r="I23" i="1"/>
  <c r="E23" i="1"/>
  <c r="AC22" i="1"/>
  <c r="AD22" i="1" s="1"/>
  <c r="AB22" i="1"/>
  <c r="AA22" i="1"/>
  <c r="X22" i="1"/>
  <c r="U22" i="1"/>
  <c r="R22" i="1"/>
  <c r="O22" i="1"/>
  <c r="L22" i="1"/>
  <c r="I22" i="1"/>
  <c r="E22" i="1"/>
  <c r="AC21" i="1"/>
  <c r="AD21" i="1" s="1"/>
  <c r="AB21" i="1"/>
  <c r="X21" i="1"/>
  <c r="R21" i="1"/>
  <c r="L21" i="1"/>
  <c r="E21" i="1"/>
  <c r="AD20" i="1"/>
  <c r="AC20" i="1"/>
  <c r="AB20" i="1"/>
  <c r="AA20" i="1"/>
  <c r="X20" i="1"/>
  <c r="U20" i="1"/>
  <c r="R20" i="1"/>
  <c r="O20" i="1"/>
  <c r="L20" i="1"/>
  <c r="I20" i="1"/>
  <c r="E20" i="1"/>
  <c r="AC19" i="1"/>
  <c r="AD19" i="1" s="1"/>
  <c r="AB19" i="1"/>
  <c r="AA19" i="1"/>
  <c r="X19" i="1"/>
  <c r="U19" i="1"/>
  <c r="R19" i="1"/>
  <c r="O19" i="1"/>
  <c r="L19" i="1"/>
  <c r="I19" i="1"/>
  <c r="E19" i="1"/>
  <c r="AC18" i="1"/>
  <c r="AA18" i="1"/>
  <c r="X18" i="1"/>
  <c r="V18" i="1"/>
  <c r="U18" i="1"/>
  <c r="R18" i="1"/>
  <c r="O18" i="1"/>
  <c r="J18" i="1"/>
  <c r="L18" i="1" s="1"/>
  <c r="I18" i="1"/>
  <c r="E18" i="1"/>
  <c r="AC17" i="1"/>
  <c r="AD17" i="1" s="1"/>
  <c r="AB17" i="1"/>
  <c r="X17" i="1"/>
  <c r="R17" i="1"/>
  <c r="L17" i="1"/>
  <c r="E17" i="1"/>
  <c r="AC16" i="1"/>
  <c r="V16" i="1"/>
  <c r="X16" i="1" s="1"/>
  <c r="P16" i="1"/>
  <c r="R16" i="1" s="1"/>
  <c r="J16" i="1"/>
  <c r="L16" i="1" s="1"/>
  <c r="E16" i="1"/>
  <c r="AD15" i="1"/>
  <c r="AC15" i="1"/>
  <c r="AB15" i="1"/>
  <c r="X15" i="1"/>
  <c r="R15" i="1"/>
  <c r="L15" i="1"/>
  <c r="E15" i="1"/>
  <c r="AC14" i="1"/>
  <c r="AD14" i="1" s="1"/>
  <c r="X14" i="1"/>
  <c r="V14" i="1"/>
  <c r="V44" i="1" s="1"/>
  <c r="R14" i="1"/>
  <c r="P14" i="1"/>
  <c r="P44" i="1" s="1"/>
  <c r="L14" i="1"/>
  <c r="J14" i="1"/>
  <c r="AB14" i="1" s="1"/>
  <c r="E14" i="1"/>
  <c r="E44" i="1" s="1"/>
  <c r="R44" i="1" l="1"/>
  <c r="AB16" i="1"/>
  <c r="AD16" i="1" s="1"/>
  <c r="AB30" i="1"/>
  <c r="AD30" i="1" s="1"/>
  <c r="L39" i="1"/>
  <c r="J44" i="1"/>
  <c r="AB18" i="1"/>
  <c r="AD18" i="1" s="1"/>
  <c r="L24" i="1"/>
  <c r="L44" i="1" l="1"/>
  <c r="AB44" i="1"/>
  <c r="AD44" i="1" s="1"/>
</calcChain>
</file>

<file path=xl/sharedStrings.xml><?xml version="1.0" encoding="utf-8"?>
<sst xmlns="http://schemas.openxmlformats.org/spreadsheetml/2006/main" count="338" uniqueCount="94">
  <si>
    <t>Capítulo</t>
  </si>
  <si>
    <t>0206</t>
  </si>
  <si>
    <t>MINISTERIO DE EDUCACIÓN</t>
  </si>
  <si>
    <t>Subcapítulo</t>
  </si>
  <si>
    <t>01</t>
  </si>
  <si>
    <t>Unidad Ejecutora</t>
  </si>
  <si>
    <t>0001</t>
  </si>
  <si>
    <t>PROGRAMA</t>
  </si>
  <si>
    <t>PRODUCTOS</t>
  </si>
  <si>
    <t>BENEFICIARIO</t>
  </si>
  <si>
    <t xml:space="preserve">UNIDAD DE MEDIDA </t>
  </si>
  <si>
    <t>Presupuesto  formulado 2022</t>
  </si>
  <si>
    <t>Meta formulada 2022</t>
  </si>
  <si>
    <t xml:space="preserve">PRIMER TRIMESTRE
</t>
  </si>
  <si>
    <t>SEGUNDO TRIMESTRE</t>
  </si>
  <si>
    <t>TERCER TRIMESTRE</t>
  </si>
  <si>
    <t>ACUMULADO AL 30 DE SEPTIEMBRE</t>
  </si>
  <si>
    <t xml:space="preserve">Programación física </t>
  </si>
  <si>
    <t>Ejecución física</t>
  </si>
  <si>
    <t>% ejecución</t>
  </si>
  <si>
    <t>Programación financiera</t>
  </si>
  <si>
    <t>Ejecución financiera</t>
  </si>
  <si>
    <t>01- Actividades centrales.</t>
  </si>
  <si>
    <t>6958-N Acciones que no generan producción.</t>
  </si>
  <si>
    <t>N/A</t>
  </si>
  <si>
    <t>11- Servicios técnicos pedagógicos.</t>
  </si>
  <si>
    <t xml:space="preserve">6846- Familia y la comunidad con espacio para la participación funcionando en el sistema educativo.                    </t>
  </si>
  <si>
    <t>Comunidad educativa</t>
  </si>
  <si>
    <t>APMAE funcionando</t>
  </si>
  <si>
    <t>7035-N Acciones que no generan producción.</t>
  </si>
  <si>
    <t>13- Servicios de educación primaria para niños y niñas de 6-11 años.</t>
  </si>
  <si>
    <t>7077-N- Acciones comunes.</t>
  </si>
  <si>
    <t>5898-S  Niños y niñas reciben servicio educativo en el nivel primario del 1er. ciclo.</t>
  </si>
  <si>
    <t>Niños y niñas de 6 a 8 años</t>
  </si>
  <si>
    <t>Niños y niñas matriculados.</t>
  </si>
  <si>
    <t xml:space="preserve">5900-S  Niños y niñas reciben servicio educativo en el nivel primario del 2do. ciclo. </t>
  </si>
  <si>
    <t>Niños y niñas de 9 a 11 años</t>
  </si>
  <si>
    <t xml:space="preserve">6852-S  Niños y niñas reciben servicio de educación especial en el nivel primario. </t>
  </si>
  <si>
    <t>Niños y niñas con necesidades específicas</t>
  </si>
  <si>
    <t>Estudiantes de 6 a 11 años en condición de discapacidad matriculados.</t>
  </si>
  <si>
    <t>14- Servicios de educación secundaria para niños (as) y adolescentes de 12-17 años.</t>
  </si>
  <si>
    <t>7109 - Acciones comunes.</t>
  </si>
  <si>
    <t xml:space="preserve">5924-S- Niños, niñas y adolescentes reciben servicio educativo en el primer ciclo de educación secundaria. </t>
  </si>
  <si>
    <t>Niños, niñas y adolescentes de 12 a 14 años.</t>
  </si>
  <si>
    <t>5928-S-Adolescentes reciben servicio educativo en el segundo ciclo de educación secundaria - Modalidad Académica.</t>
  </si>
  <si>
    <t>Adolescentes de 15 a 17 años.</t>
  </si>
  <si>
    <t>Adolescentes matriculados.</t>
  </si>
  <si>
    <t xml:space="preserve">5929-S-Adolescentes reciben servicio de educativo en el segundo ciclo de educación secundaria - Modalidad Técnica Profesional. </t>
  </si>
  <si>
    <t>5931-s- Adolescentes reciben servicio educativo en el segundo ciclo de educación secundaria - Modalidad Artes.</t>
  </si>
  <si>
    <t>6853-S-Niños, niñas y adolescentes reciben Servicio de educación especial nivel secundario.</t>
  </si>
  <si>
    <t>Niños, niñas y adolescentes con necesidades específicas.</t>
  </si>
  <si>
    <t>Estudiantes de 12 a 17 años en condición de discapacidad  matriculados.</t>
  </si>
  <si>
    <t>15- Servicios de educación de adultos-incluye adolescentes y jóvenes mayores de 14 años.</t>
  </si>
  <si>
    <t>6961 - Acciones comunes.</t>
  </si>
  <si>
    <t>5920- Adolescentes de 14 años o más, jóvenes y adultos reciben educación básica de adultos.</t>
  </si>
  <si>
    <t>Adolescentes, jóvenes y adultos de 14 años o más.</t>
  </si>
  <si>
    <t>Jóvenes y adultos matriculados en básica de adultos.</t>
  </si>
  <si>
    <t>6504-Adolescentes de 14 años o más, jóvenes y adultos reciben educación secundaria de adultos.</t>
  </si>
  <si>
    <t>Jóvenes y adultos matriculados en secundaria de adultos.</t>
  </si>
  <si>
    <t>6506-Adolescentes de 14 años o más, jóvenes y adultos reciben educación laboral de adultos.</t>
  </si>
  <si>
    <t>Personas de 14 años o más, inscritos.</t>
  </si>
  <si>
    <t>6507-Adolescentes de 14 años o más, jóvenes y adultos reciben programas de alfabetización.</t>
  </si>
  <si>
    <t>Personas de 14 años y más alfabetizadas.</t>
  </si>
  <si>
    <t xml:space="preserve">No disponible </t>
  </si>
  <si>
    <t>17- Instalaciones escolares seguras, inclusivas y sostenibles.</t>
  </si>
  <si>
    <t>7108- Acciones comunes.</t>
  </si>
  <si>
    <t>7441-S- Construcción y ampliación de planteles escolares (arrastre sorteo 3).</t>
  </si>
  <si>
    <t>Estudiantes de los niveles inicial, primario y secundario.</t>
  </si>
  <si>
    <t>Aulas construidas o ampliadas.</t>
  </si>
  <si>
    <t>7442-S-Construcción y ampliación de planteles escolares (arrastre sorteo 4).</t>
  </si>
  <si>
    <t>Aulas construidas y/o ampliadas.</t>
  </si>
  <si>
    <t>7443-S- Construcción y ampliación de planteles escolares (arrastre sorteos 1 y 2).</t>
  </si>
  <si>
    <t>Aulas construidas y/o ampliadas</t>
  </si>
  <si>
    <t>6359-S- Construcción y equipamiento de Estancias Infantiles.</t>
  </si>
  <si>
    <t>Niños y niñas de 0 a 5 años.</t>
  </si>
  <si>
    <t>Estancias construidas y equipadas.</t>
  </si>
  <si>
    <t>18- Formación y Desarrollo de la Carrera Docente.</t>
  </si>
  <si>
    <t>6855-S- Docentes de carrera certificados para los servicios educativos de inicial, preprimaria, primaria, secundaria y subsistemas.</t>
  </si>
  <si>
    <t>Docentes.</t>
  </si>
  <si>
    <t>Docentes certificados en la carrera.</t>
  </si>
  <si>
    <t>19- Servicios de educación especial para niños, adolescentes y jóvenes de 0-20 años.</t>
  </si>
  <si>
    <t>7046 - Acciones que no generan producción.</t>
  </si>
  <si>
    <t>6510- Niños, niñas, adolescentes y jóvenes adultos entre 0 y 20 años reciben educación especial.</t>
  </si>
  <si>
    <t xml:space="preserve">Niños, niñas y adolescentes con necesidades específicas. </t>
  </si>
  <si>
    <t xml:space="preserve">Estudiantes de 0 a 20 años en condición de discapacidad, matriculados. </t>
  </si>
  <si>
    <t>23- Servicio educativo del grado preprimario nivel inicial.</t>
  </si>
  <si>
    <t>7029 - Acciones comunes.</t>
  </si>
  <si>
    <t>5831-S- Niños y niñas reciben servicio de educación del 2do. ciclo nivel inicial.</t>
  </si>
  <si>
    <t>Niños y niñas de 3-5 años.</t>
  </si>
  <si>
    <t>6857-S- Niños y niñas reciben servicio de educación especial en el nivel inicial.</t>
  </si>
  <si>
    <t>Niños y niñas con necesidades específicas.</t>
  </si>
  <si>
    <t>Niños de 0 a 4 años matriculados.</t>
  </si>
  <si>
    <t>98 - Administración de contribuciones especiales.</t>
  </si>
  <si>
    <t>7079 - Acciones que no generan producción.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</si>
</sst>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6" x14ac:knownFonts="1"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9"/>
      <name val="Calibri"/>
      <family val="2"/>
    </font>
    <font>
      <sz val="11"/>
      <color indexed="8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</font>
    <font>
      <sz val="10"/>
      <color indexed="8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0">
    <xf numFmtId="0" fontId="0" fillId="0" borderId="0" xfId="0"/>
    <xf numFmtId="0" fontId="3" fillId="2" borderId="0" xfId="0" applyFont="1" applyFill="1" applyAlignment="1">
      <alignment horizontal="center"/>
    </xf>
    <xf numFmtId="4" fontId="5" fillId="2" borderId="0" xfId="0" applyNumberFormat="1" applyFont="1" applyFill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9" fontId="3" fillId="2" borderId="0" xfId="0" applyNumberFormat="1" applyFont="1" applyFill="1" applyAlignment="1">
      <alignment horizontal="center"/>
    </xf>
    <xf numFmtId="3" fontId="7" fillId="2" borderId="0" xfId="0" applyNumberFormat="1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horizontal="right"/>
    </xf>
    <xf numFmtId="0" fontId="1" fillId="3" borderId="1" xfId="0" applyFont="1" applyFill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9" fontId="0" fillId="0" borderId="0" xfId="0" applyNumberFormat="1" applyFont="1" applyBorder="1" applyAlignment="1">
      <alignment horizontal="center"/>
    </xf>
    <xf numFmtId="0" fontId="0" fillId="2" borderId="0" xfId="0" applyFont="1" applyFill="1" applyBorder="1" applyAlignment="1"/>
    <xf numFmtId="3" fontId="2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49" fontId="0" fillId="2" borderId="0" xfId="0" applyNumberFormat="1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center"/>
    </xf>
    <xf numFmtId="9" fontId="0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right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center" vertical="center"/>
    </xf>
    <xf numFmtId="9" fontId="8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right"/>
    </xf>
    <xf numFmtId="4" fontId="9" fillId="2" borderId="0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9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3" fontId="10" fillId="6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3" fontId="12" fillId="7" borderId="1" xfId="0" applyNumberFormat="1" applyFont="1" applyFill="1" applyBorder="1" applyAlignment="1">
      <alignment horizontal="center" vertical="center" wrapText="1"/>
    </xf>
    <xf numFmtId="3" fontId="10" fillId="7" borderId="1" xfId="0" applyNumberFormat="1" applyFont="1" applyFill="1" applyBorder="1" applyAlignment="1">
      <alignment horizontal="center" vertical="center" wrapText="1"/>
    </xf>
    <xf numFmtId="3" fontId="10" fillId="7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3" fontId="0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3" fontId="0" fillId="5" borderId="1" xfId="1" applyFont="1" applyFill="1" applyBorder="1" applyAlignment="1">
      <alignment horizontal="center" vertical="center"/>
    </xf>
    <xf numFmtId="43" fontId="8" fillId="5" borderId="1" xfId="1" applyFont="1" applyFill="1" applyBorder="1" applyAlignment="1">
      <alignment horizontal="center" vertical="center"/>
    </xf>
    <xf numFmtId="9" fontId="8" fillId="5" borderId="1" xfId="2" applyNumberFormat="1" applyFont="1" applyFill="1" applyBorder="1" applyAlignment="1">
      <alignment horizontal="center" vertical="center"/>
    </xf>
    <xf numFmtId="0" fontId="8" fillId="6" borderId="1" xfId="0" applyNumberFormat="1" applyFont="1" applyFill="1" applyBorder="1" applyAlignment="1">
      <alignment horizontal="center" vertical="center"/>
    </xf>
    <xf numFmtId="3" fontId="8" fillId="6" borderId="2" xfId="0" applyNumberFormat="1" applyFont="1" applyFill="1" applyBorder="1" applyAlignment="1">
      <alignment horizontal="center" vertical="center" wrapText="1"/>
    </xf>
    <xf numFmtId="3" fontId="0" fillId="6" borderId="1" xfId="1" applyNumberFormat="1" applyFont="1" applyFill="1" applyBorder="1" applyAlignment="1">
      <alignment vertical="center"/>
    </xf>
    <xf numFmtId="9" fontId="8" fillId="6" borderId="1" xfId="2" applyFont="1" applyFill="1" applyBorder="1" applyAlignment="1">
      <alignment horizontal="center" vertical="center"/>
    </xf>
    <xf numFmtId="3" fontId="8" fillId="7" borderId="2" xfId="0" applyNumberFormat="1" applyFont="1" applyFill="1" applyBorder="1" applyAlignment="1">
      <alignment horizontal="center" vertical="center" wrapText="1"/>
    </xf>
    <xf numFmtId="43" fontId="8" fillId="7" borderId="1" xfId="1" applyFont="1" applyFill="1" applyBorder="1" applyAlignment="1">
      <alignment horizontal="right" vertical="center"/>
    </xf>
    <xf numFmtId="4" fontId="8" fillId="7" borderId="1" xfId="0" applyNumberFormat="1" applyFont="1" applyFill="1" applyBorder="1" applyAlignment="1">
      <alignment vertical="center"/>
    </xf>
    <xf numFmtId="10" fontId="8" fillId="7" borderId="1" xfId="2" applyNumberFormat="1" applyFont="1" applyFill="1" applyBorder="1" applyAlignment="1">
      <alignment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43" fontId="12" fillId="0" borderId="1" xfId="1" applyFont="1" applyFill="1" applyBorder="1" applyAlignment="1">
      <alignment horizontal="right" vertical="center"/>
    </xf>
    <xf numFmtId="43" fontId="7" fillId="0" borderId="1" xfId="1" applyFont="1" applyFill="1" applyBorder="1" applyAlignment="1">
      <alignment horizontal="right" vertical="center"/>
    </xf>
    <xf numFmtId="9" fontId="7" fillId="0" borderId="1" xfId="2" applyFont="1" applyFill="1" applyBorder="1" applyAlignment="1">
      <alignment horizontal="center" vertical="center"/>
    </xf>
    <xf numFmtId="0" fontId="13" fillId="0" borderId="0" xfId="0" applyFont="1" applyFill="1" applyBorder="1"/>
    <xf numFmtId="0" fontId="0" fillId="0" borderId="1" xfId="0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3" fontId="14" fillId="6" borderId="1" xfId="0" applyNumberFormat="1" applyFont="1" applyFill="1" applyBorder="1" applyAlignment="1">
      <alignment vertical="center"/>
    </xf>
    <xf numFmtId="0" fontId="8" fillId="5" borderId="2" xfId="0" applyFont="1" applyFill="1" applyBorder="1" applyAlignment="1">
      <alignment horizontal="center" vertical="center" wrapText="1"/>
    </xf>
    <xf numFmtId="3" fontId="8" fillId="6" borderId="1" xfId="1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5" borderId="1" xfId="0" applyNumberFormat="1" applyFont="1" applyFill="1" applyBorder="1" applyAlignment="1">
      <alignment horizontal="center" vertical="center"/>
    </xf>
    <xf numFmtId="3" fontId="8" fillId="6" borderId="1" xfId="0" applyNumberFormat="1" applyFont="1" applyFill="1" applyBorder="1" applyAlignment="1">
      <alignment horizontal="center" vertical="center"/>
    </xf>
    <xf numFmtId="3" fontId="8" fillId="6" borderId="2" xfId="0" applyNumberFormat="1" applyFont="1" applyFill="1" applyBorder="1" applyAlignment="1">
      <alignment horizontal="center" vertical="center"/>
    </xf>
    <xf numFmtId="3" fontId="8" fillId="6" borderId="1" xfId="0" applyNumberFormat="1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center" vertical="center"/>
    </xf>
    <xf numFmtId="9" fontId="8" fillId="7" borderId="1" xfId="2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9" fontId="12" fillId="0" borderId="1" xfId="2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43" fontId="17" fillId="0" borderId="1" xfId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9" fontId="8" fillId="5" borderId="1" xfId="0" applyNumberFormat="1" applyFont="1" applyFill="1" applyBorder="1" applyAlignment="1">
      <alignment horizontal="center" vertical="center" wrapText="1"/>
    </xf>
    <xf numFmtId="0" fontId="16" fillId="6" borderId="1" xfId="0" applyNumberFormat="1" applyFont="1" applyFill="1" applyBorder="1" applyAlignment="1">
      <alignment horizontal="center" vertical="center"/>
    </xf>
    <xf numFmtId="3" fontId="16" fillId="6" borderId="2" xfId="0" applyNumberFormat="1" applyFont="1" applyFill="1" applyBorder="1" applyAlignment="1">
      <alignment horizontal="center" vertical="center" wrapText="1"/>
    </xf>
    <xf numFmtId="3" fontId="17" fillId="6" borderId="1" xfId="1" applyNumberFormat="1" applyFont="1" applyFill="1" applyBorder="1" applyAlignment="1">
      <alignment vertical="center"/>
    </xf>
    <xf numFmtId="3" fontId="16" fillId="6" borderId="1" xfId="1" applyNumberFormat="1" applyFont="1" applyFill="1" applyBorder="1" applyAlignment="1">
      <alignment vertical="center"/>
    </xf>
    <xf numFmtId="9" fontId="19" fillId="6" borderId="1" xfId="2" applyFont="1" applyFill="1" applyBorder="1" applyAlignment="1">
      <alignment horizontal="center" vertical="center"/>
    </xf>
    <xf numFmtId="3" fontId="16" fillId="7" borderId="2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43" fontId="17" fillId="0" borderId="1" xfId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6" fillId="6" borderId="1" xfId="0" applyNumberFormat="1" applyFont="1" applyFill="1" applyBorder="1" applyAlignment="1">
      <alignment horizontal="center" vertical="center"/>
    </xf>
    <xf numFmtId="3" fontId="16" fillId="6" borderId="2" xfId="0" applyNumberFormat="1" applyFont="1" applyFill="1" applyBorder="1" applyAlignment="1">
      <alignment horizontal="center" vertical="center"/>
    </xf>
    <xf numFmtId="3" fontId="19" fillId="6" borderId="1" xfId="0" applyNumberFormat="1" applyFont="1" applyFill="1" applyBorder="1" applyAlignment="1">
      <alignment vertical="center"/>
    </xf>
    <xf numFmtId="3" fontId="6" fillId="7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 wrapText="1"/>
    </xf>
    <xf numFmtId="3" fontId="19" fillId="6" borderId="0" xfId="0" applyNumberFormat="1" applyFont="1" applyFill="1" applyAlignment="1">
      <alignment horizontal="center" vertical="center"/>
    </xf>
    <xf numFmtId="43" fontId="17" fillId="0" borderId="1" xfId="1" applyFont="1" applyFill="1" applyBorder="1" applyAlignment="1">
      <alignment horizontal="left" vertical="center"/>
    </xf>
    <xf numFmtId="43" fontId="16" fillId="0" borderId="1" xfId="1" applyFont="1" applyFill="1" applyBorder="1" applyAlignment="1">
      <alignment horizontal="center" vertical="center"/>
    </xf>
    <xf numFmtId="9" fontId="6" fillId="7" borderId="1" xfId="2" applyFont="1" applyFill="1" applyBorder="1" applyAlignment="1">
      <alignment horizontal="center" vertical="center"/>
    </xf>
    <xf numFmtId="43" fontId="2" fillId="5" borderId="1" xfId="1" applyFont="1" applyFill="1" applyBorder="1" applyAlignment="1">
      <alignment horizontal="center" vertical="center"/>
    </xf>
    <xf numFmtId="9" fontId="2" fillId="5" borderId="1" xfId="2" applyNumberFormat="1" applyFont="1" applyFill="1" applyBorder="1" applyAlignment="1">
      <alignment horizontal="center" vertical="center"/>
    </xf>
    <xf numFmtId="3" fontId="20" fillId="6" borderId="1" xfId="0" applyNumberFormat="1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9" fontId="8" fillId="5" borderId="1" xfId="0" applyNumberFormat="1" applyFont="1" applyFill="1" applyBorder="1" applyAlignment="1">
      <alignment horizontal="center" vertical="center"/>
    </xf>
    <xf numFmtId="3" fontId="21" fillId="7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3" fontId="22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43" fontId="16" fillId="6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4" fontId="8" fillId="5" borderId="1" xfId="0" applyNumberFormat="1" applyFont="1" applyFill="1" applyBorder="1" applyAlignment="1">
      <alignment horizontal="center" vertical="center"/>
    </xf>
    <xf numFmtId="3" fontId="16" fillId="6" borderId="1" xfId="0" applyNumberFormat="1" applyFont="1" applyFill="1" applyBorder="1" applyAlignment="1">
      <alignment horizontal="center" vertical="center" wrapText="1"/>
    </xf>
    <xf numFmtId="3" fontId="16" fillId="6" borderId="1" xfId="0" applyNumberFormat="1" applyFont="1" applyFill="1" applyBorder="1" applyAlignment="1">
      <alignment vertical="center"/>
    </xf>
    <xf numFmtId="4" fontId="8" fillId="7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vertical="center" wrapText="1"/>
    </xf>
    <xf numFmtId="43" fontId="17" fillId="0" borderId="1" xfId="1" applyFont="1" applyFill="1" applyBorder="1" applyAlignment="1">
      <alignment horizontal="left" vertical="center" wrapText="1"/>
    </xf>
    <xf numFmtId="9" fontId="15" fillId="7" borderId="1" xfId="2" applyFont="1" applyFill="1" applyBorder="1" applyAlignment="1">
      <alignment horizontal="center" vertical="center"/>
    </xf>
    <xf numFmtId="9" fontId="8" fillId="5" borderId="1" xfId="2" applyNumberFormat="1" applyFont="1" applyFill="1" applyBorder="1" applyAlignment="1">
      <alignment horizontal="center" vertical="center" wrapText="1"/>
    </xf>
    <xf numFmtId="43" fontId="15" fillId="5" borderId="0" xfId="1" applyFont="1" applyFill="1" applyBorder="1"/>
    <xf numFmtId="43" fontId="23" fillId="0" borderId="1" xfId="1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4" fontId="10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center" vertical="center"/>
    </xf>
    <xf numFmtId="3" fontId="10" fillId="5" borderId="1" xfId="0" applyNumberFormat="1" applyFont="1" applyFill="1" applyBorder="1" applyAlignment="1">
      <alignment horizontal="center" vertical="center"/>
    </xf>
    <xf numFmtId="9" fontId="12" fillId="5" borderId="1" xfId="2" applyNumberFormat="1" applyFont="1" applyFill="1" applyBorder="1" applyAlignment="1">
      <alignment horizontal="center" vertical="center"/>
    </xf>
    <xf numFmtId="43" fontId="12" fillId="5" borderId="1" xfId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/>
    </xf>
    <xf numFmtId="3" fontId="24" fillId="6" borderId="2" xfId="0" applyNumberFormat="1" applyFont="1" applyFill="1" applyBorder="1" applyAlignment="1">
      <alignment horizontal="center" vertical="center" wrapText="1"/>
    </xf>
    <xf numFmtId="9" fontId="10" fillId="6" borderId="1" xfId="2" applyFont="1" applyFill="1" applyBorder="1" applyAlignment="1">
      <alignment horizontal="center" vertical="center" wrapText="1"/>
    </xf>
    <xf numFmtId="3" fontId="10" fillId="6" borderId="1" xfId="0" applyNumberFormat="1" applyFont="1" applyFill="1" applyBorder="1" applyAlignment="1">
      <alignment vertical="center"/>
    </xf>
    <xf numFmtId="9" fontId="25" fillId="6" borderId="1" xfId="2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vertical="center"/>
    </xf>
    <xf numFmtId="0" fontId="11" fillId="7" borderId="1" xfId="0" applyFont="1" applyFill="1" applyBorder="1" applyAlignment="1">
      <alignment horizontal="center" vertical="center"/>
    </xf>
    <xf numFmtId="43" fontId="11" fillId="7" borderId="1" xfId="0" applyNumberFormat="1" applyFont="1" applyFill="1" applyBorder="1" applyAlignment="1">
      <alignment horizontal="right" vertical="center"/>
    </xf>
    <xf numFmtId="43" fontId="22" fillId="7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/>
    <xf numFmtId="0" fontId="16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 vertical="center"/>
    </xf>
    <xf numFmtId="3" fontId="16" fillId="0" borderId="0" xfId="0" applyNumberFormat="1" applyFont="1" applyFill="1" applyBorder="1" applyAlignment="1">
      <alignment horizontal="center" vertical="center"/>
    </xf>
    <xf numFmtId="9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3" fontId="18" fillId="0" borderId="0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right"/>
    </xf>
    <xf numFmtId="4" fontId="16" fillId="2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/>
    <xf numFmtId="43" fontId="6" fillId="0" borderId="0" xfId="0" applyNumberFormat="1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righ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890937</xdr:colOff>
      <xdr:row>4</xdr:row>
      <xdr:rowOff>132291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2E631E-AE9C-43BC-BA91-3564944F2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29187" cy="9323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27.12.2021\Enviada\Cuota%20indicativa%20Enviada%2014.12.2021\Distribuci&#243;n%202022%20(Autosaved)%20(Autosaved)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2"/>
    </sheetNames>
    <sheetDataSet>
      <sheetData sheetId="0" refreshError="1"/>
      <sheetData sheetId="1" refreshError="1">
        <row r="6">
          <cell r="S6">
            <v>9543329178</v>
          </cell>
        </row>
        <row r="259">
          <cell r="S259">
            <v>18659713239</v>
          </cell>
        </row>
        <row r="591">
          <cell r="S591">
            <v>223321704</v>
          </cell>
        </row>
        <row r="658">
          <cell r="S658">
            <v>77932964163</v>
          </cell>
        </row>
        <row r="694">
          <cell r="S694">
            <v>2701719766</v>
          </cell>
        </row>
        <row r="705">
          <cell r="S705">
            <v>2397043680</v>
          </cell>
        </row>
        <row r="716">
          <cell r="S716">
            <v>16654350</v>
          </cell>
        </row>
        <row r="727">
          <cell r="S727">
            <v>25570913016</v>
          </cell>
        </row>
        <row r="791">
          <cell r="S791">
            <v>2104801706</v>
          </cell>
        </row>
        <row r="807">
          <cell r="S807">
            <v>1187637089</v>
          </cell>
        </row>
        <row r="824">
          <cell r="S824">
            <v>7637536087</v>
          </cell>
        </row>
        <row r="885">
          <cell r="S885">
            <v>282980255</v>
          </cell>
        </row>
        <row r="939">
          <cell r="S939">
            <v>7289805</v>
          </cell>
        </row>
        <row r="951">
          <cell r="S951">
            <v>829546983</v>
          </cell>
        </row>
        <row r="981">
          <cell r="S981">
            <v>1619064763</v>
          </cell>
        </row>
        <row r="1004">
          <cell r="S1004">
            <v>2389966310</v>
          </cell>
        </row>
        <row r="1028">
          <cell r="S1028">
            <v>442743299</v>
          </cell>
        </row>
        <row r="1067">
          <cell r="S1067">
            <v>1517518960</v>
          </cell>
        </row>
        <row r="4357">
          <cell r="S4357">
            <v>303800673</v>
          </cell>
        </row>
        <row r="4413">
          <cell r="S4413">
            <v>194508219</v>
          </cell>
        </row>
        <row r="4440">
          <cell r="S4440">
            <v>694995634</v>
          </cell>
        </row>
        <row r="4484">
          <cell r="S4484">
            <v>1043178861</v>
          </cell>
        </row>
        <row r="4542">
          <cell r="S4542">
            <v>1817515767</v>
          </cell>
        </row>
        <row r="4576">
          <cell r="S4576">
            <v>4051376</v>
          </cell>
        </row>
        <row r="4588">
          <cell r="S4588">
            <v>1910013923</v>
          </cell>
        </row>
        <row r="4661">
          <cell r="O4661">
            <v>2316566029.4257574</v>
          </cell>
          <cell r="P4661">
            <v>2450486128.4469695</v>
          </cell>
          <cell r="Q4661">
            <v>2774700165.0136356</v>
          </cell>
        </row>
        <row r="4662">
          <cell r="O4662">
            <v>4417992736.7611094</v>
          </cell>
          <cell r="P4662">
            <v>4786042304.0666647</v>
          </cell>
          <cell r="Q4662">
            <v>4578825081.5888872</v>
          </cell>
        </row>
        <row r="4665">
          <cell r="O4665">
            <v>465404566.5</v>
          </cell>
          <cell r="Q4665">
            <v>878799188.5</v>
          </cell>
        </row>
        <row r="4671">
          <cell r="O4671">
            <v>1740295669.8055553</v>
          </cell>
          <cell r="P4671">
            <v>1903975947.583333</v>
          </cell>
          <cell r="Q4671">
            <v>1834671457.3055553</v>
          </cell>
        </row>
        <row r="4677">
          <cell r="O4677">
            <v>98262309.305555552</v>
          </cell>
          <cell r="P4677">
            <v>108939107.08333333</v>
          </cell>
          <cell r="Q4677">
            <v>100937493.30555555</v>
          </cell>
        </row>
        <row r="4686">
          <cell r="O4686">
            <v>139497800.75</v>
          </cell>
          <cell r="P4686">
            <v>185538056.75</v>
          </cell>
          <cell r="Q4686">
            <v>190312384.75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4BC8D-267A-4F95-86EB-1CEC5ADD890A}">
  <dimension ref="A1:AD47"/>
  <sheetViews>
    <sheetView tabSelected="1" topLeftCell="F41" zoomScale="90" zoomScaleNormal="90" workbookViewId="0">
      <selection activeCell="K45" sqref="K45"/>
    </sheetView>
  </sheetViews>
  <sheetFormatPr baseColWidth="10" defaultColWidth="11" defaultRowHeight="15.75" x14ac:dyDescent="0.25"/>
  <cols>
    <col min="1" max="1" width="18.5703125" style="172" customWidth="1"/>
    <col min="2" max="2" width="30.5703125" style="173" customWidth="1"/>
    <col min="3" max="3" width="13.140625" style="174" customWidth="1"/>
    <col min="4" max="4" width="14.85546875" style="173" customWidth="1"/>
    <col min="5" max="5" width="19" style="175" customWidth="1"/>
    <col min="6" max="9" width="15" style="176" customWidth="1"/>
    <col min="10" max="10" width="19.42578125" style="176" customWidth="1"/>
    <col min="11" max="11" width="18.42578125" style="176" customWidth="1"/>
    <col min="12" max="12" width="15" style="177" customWidth="1"/>
    <col min="13" max="13" width="15" style="172" customWidth="1"/>
    <col min="14" max="14" width="15" style="178" customWidth="1"/>
    <col min="15" max="15" width="11.5703125" style="178" customWidth="1"/>
    <col min="16" max="16" width="19.5703125" style="179" customWidth="1"/>
    <col min="17" max="17" width="19" style="35" customWidth="1"/>
    <col min="18" max="18" width="11" style="3" customWidth="1"/>
    <col min="19" max="19" width="14.42578125" style="3" customWidth="1"/>
    <col min="20" max="20" width="9.140625" style="4" customWidth="1"/>
    <col min="21" max="21" width="11" style="3" customWidth="1"/>
    <col min="22" max="22" width="18.85546875" style="5" bestFit="1" customWidth="1"/>
    <col min="23" max="23" width="19.7109375" style="3" customWidth="1"/>
    <col min="24" max="24" width="8.7109375" style="3" customWidth="1"/>
    <col min="25" max="25" width="15.85546875" style="3" customWidth="1"/>
    <col min="26" max="26" width="16.5703125" style="3" customWidth="1"/>
    <col min="27" max="27" width="20.5703125" style="3" customWidth="1"/>
    <col min="28" max="28" width="20.7109375" style="3" customWidth="1"/>
    <col min="29" max="29" width="22" style="3" customWidth="1"/>
    <col min="30" max="16384" width="11" style="3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1:3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spans="1:3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</row>
    <row r="4" spans="1:30" x14ac:dyDescent="0.25">
      <c r="A4" s="6"/>
      <c r="B4" s="7"/>
      <c r="C4" s="7"/>
      <c r="D4" s="7"/>
      <c r="E4" s="8"/>
      <c r="F4" s="6"/>
      <c r="G4" s="6"/>
      <c r="H4" s="6"/>
      <c r="I4" s="6"/>
      <c r="J4" s="6"/>
      <c r="K4" s="6"/>
      <c r="L4" s="9"/>
      <c r="M4" s="6"/>
      <c r="N4" s="10"/>
      <c r="O4" s="10"/>
      <c r="P4" s="11"/>
      <c r="Q4" s="2"/>
    </row>
    <row r="5" spans="1:30" x14ac:dyDescent="0.25">
      <c r="A5" s="6"/>
      <c r="B5" s="7"/>
      <c r="C5" s="7"/>
      <c r="D5" s="7"/>
      <c r="E5" s="8"/>
      <c r="F5" s="6"/>
      <c r="G5" s="6"/>
      <c r="H5" s="6"/>
      <c r="I5" s="6"/>
      <c r="J5" s="6"/>
      <c r="K5" s="6"/>
      <c r="L5" s="9"/>
      <c r="M5" s="6"/>
      <c r="N5" s="10"/>
      <c r="O5" s="10"/>
      <c r="P5" s="11"/>
      <c r="Q5" s="2"/>
    </row>
    <row r="6" spans="1:30" x14ac:dyDescent="0.25">
      <c r="A6" s="6"/>
      <c r="B6" s="7"/>
      <c r="C6" s="7"/>
      <c r="D6" s="7"/>
      <c r="E6" s="8"/>
      <c r="F6" s="6"/>
      <c r="G6" s="6"/>
      <c r="H6" s="6"/>
      <c r="I6" s="6"/>
      <c r="J6" s="6"/>
      <c r="K6" s="6"/>
      <c r="L6" s="9"/>
      <c r="M6" s="6"/>
      <c r="N6" s="10"/>
      <c r="O6" s="10"/>
      <c r="P6" s="11"/>
      <c r="Q6" s="2"/>
    </row>
    <row r="7" spans="1:30" x14ac:dyDescent="0.25">
      <c r="A7" s="12" t="s">
        <v>0</v>
      </c>
      <c r="B7" s="13" t="s">
        <v>1</v>
      </c>
      <c r="C7" s="14" t="s">
        <v>2</v>
      </c>
      <c r="D7" s="14"/>
      <c r="E7" s="14"/>
      <c r="F7" s="14"/>
      <c r="G7" s="15"/>
      <c r="H7" s="15"/>
      <c r="I7" s="15"/>
      <c r="J7" s="15"/>
      <c r="K7" s="15"/>
      <c r="L7" s="16"/>
      <c r="M7" s="17"/>
      <c r="N7" s="18"/>
      <c r="O7" s="18"/>
      <c r="P7" s="11"/>
      <c r="Q7" s="2"/>
    </row>
    <row r="8" spans="1:30" x14ac:dyDescent="0.25">
      <c r="A8" s="12" t="s">
        <v>3</v>
      </c>
      <c r="B8" s="13" t="s">
        <v>4</v>
      </c>
      <c r="C8" s="14" t="s">
        <v>2</v>
      </c>
      <c r="D8" s="14"/>
      <c r="E8" s="14"/>
      <c r="F8" s="14"/>
      <c r="G8" s="15"/>
      <c r="H8" s="15"/>
      <c r="I8" s="15"/>
      <c r="J8" s="15"/>
      <c r="K8" s="15"/>
      <c r="L8" s="16"/>
      <c r="M8" s="17"/>
      <c r="N8" s="18"/>
      <c r="O8" s="18"/>
      <c r="P8" s="11"/>
      <c r="Q8" s="2"/>
    </row>
    <row r="9" spans="1:30" x14ac:dyDescent="0.25">
      <c r="A9" s="12" t="s">
        <v>5</v>
      </c>
      <c r="B9" s="13" t="s">
        <v>6</v>
      </c>
      <c r="C9" s="14" t="s">
        <v>2</v>
      </c>
      <c r="D9" s="14"/>
      <c r="E9" s="14"/>
      <c r="F9" s="14"/>
      <c r="G9" s="15"/>
      <c r="H9" s="15"/>
      <c r="I9" s="15"/>
      <c r="J9" s="15"/>
      <c r="K9" s="15"/>
      <c r="L9" s="16"/>
      <c r="M9" s="17"/>
      <c r="N9" s="18"/>
      <c r="O9" s="18"/>
      <c r="P9" s="11"/>
      <c r="Q9" s="2"/>
    </row>
    <row r="10" spans="1:30" s="25" customFormat="1" x14ac:dyDescent="0.25">
      <c r="A10" s="19"/>
      <c r="B10" s="20"/>
      <c r="C10" s="21"/>
      <c r="D10" s="21"/>
      <c r="E10" s="22"/>
      <c r="F10" s="23"/>
      <c r="G10" s="23"/>
      <c r="H10" s="23"/>
      <c r="I10" s="23"/>
      <c r="J10" s="23"/>
      <c r="K10" s="23"/>
      <c r="L10" s="24"/>
      <c r="M10" s="23"/>
      <c r="N10" s="18"/>
      <c r="O10" s="18"/>
      <c r="P10" s="11"/>
      <c r="Q10" s="2"/>
      <c r="T10" s="26"/>
      <c r="V10" s="27"/>
      <c r="AA10" s="3"/>
    </row>
    <row r="11" spans="1:30" ht="18.75" customHeight="1" x14ac:dyDescent="0.25">
      <c r="A11" s="28"/>
      <c r="B11" s="29"/>
      <c r="C11" s="30"/>
      <c r="D11" s="29"/>
      <c r="E11" s="31"/>
      <c r="F11" s="32"/>
      <c r="G11" s="32"/>
      <c r="H11" s="32"/>
      <c r="I11" s="32"/>
      <c r="J11" s="32"/>
      <c r="K11" s="32"/>
      <c r="L11" s="33"/>
      <c r="M11" s="28"/>
      <c r="N11" s="18"/>
      <c r="O11" s="18"/>
      <c r="P11" s="34"/>
    </row>
    <row r="12" spans="1:30" ht="35.25" customHeight="1" x14ac:dyDescent="0.25">
      <c r="A12" s="36" t="s">
        <v>7</v>
      </c>
      <c r="B12" s="37" t="s">
        <v>8</v>
      </c>
      <c r="C12" s="37" t="s">
        <v>9</v>
      </c>
      <c r="D12" s="37" t="s">
        <v>10</v>
      </c>
      <c r="E12" s="36" t="s">
        <v>11</v>
      </c>
      <c r="F12" s="38" t="s">
        <v>12</v>
      </c>
      <c r="G12" s="39" t="s">
        <v>13</v>
      </c>
      <c r="H12" s="39"/>
      <c r="I12" s="39"/>
      <c r="J12" s="39"/>
      <c r="K12" s="39"/>
      <c r="L12" s="39"/>
      <c r="M12" s="40" t="s">
        <v>14</v>
      </c>
      <c r="N12" s="40"/>
      <c r="O12" s="40"/>
      <c r="P12" s="40"/>
      <c r="Q12" s="40"/>
      <c r="R12" s="40"/>
      <c r="S12" s="41" t="s">
        <v>15</v>
      </c>
      <c r="T12" s="41"/>
      <c r="U12" s="41"/>
      <c r="V12" s="41"/>
      <c r="W12" s="41"/>
      <c r="X12" s="41"/>
      <c r="Y12" s="42" t="s">
        <v>16</v>
      </c>
      <c r="Z12" s="42"/>
      <c r="AA12" s="42"/>
      <c r="AB12" s="42"/>
      <c r="AC12" s="42"/>
      <c r="AD12" s="42"/>
    </row>
    <row r="13" spans="1:30" ht="30" x14ac:dyDescent="0.25">
      <c r="A13" s="36"/>
      <c r="B13" s="37"/>
      <c r="C13" s="37"/>
      <c r="D13" s="37"/>
      <c r="E13" s="36"/>
      <c r="F13" s="38"/>
      <c r="G13" s="43" t="s">
        <v>17</v>
      </c>
      <c r="H13" s="44" t="s">
        <v>18</v>
      </c>
      <c r="I13" s="44" t="s">
        <v>19</v>
      </c>
      <c r="J13" s="44" t="s">
        <v>20</v>
      </c>
      <c r="K13" s="44" t="s">
        <v>21</v>
      </c>
      <c r="L13" s="45" t="s">
        <v>19</v>
      </c>
      <c r="M13" s="46" t="s">
        <v>17</v>
      </c>
      <c r="N13" s="47" t="s">
        <v>18</v>
      </c>
      <c r="O13" s="47" t="s">
        <v>19</v>
      </c>
      <c r="P13" s="47" t="s">
        <v>20</v>
      </c>
      <c r="Q13" s="47" t="s">
        <v>21</v>
      </c>
      <c r="R13" s="47" t="s">
        <v>19</v>
      </c>
      <c r="S13" s="48" t="s">
        <v>17</v>
      </c>
      <c r="T13" s="49" t="s">
        <v>18</v>
      </c>
      <c r="U13" s="50" t="s">
        <v>19</v>
      </c>
      <c r="V13" s="51" t="s">
        <v>20</v>
      </c>
      <c r="W13" s="50" t="s">
        <v>21</v>
      </c>
      <c r="X13" s="50" t="s">
        <v>19</v>
      </c>
      <c r="Y13" s="52" t="s">
        <v>17</v>
      </c>
      <c r="Z13" s="53" t="s">
        <v>18</v>
      </c>
      <c r="AA13" s="53" t="s">
        <v>19</v>
      </c>
      <c r="AB13" s="53" t="s">
        <v>20</v>
      </c>
      <c r="AC13" s="53" t="s">
        <v>21</v>
      </c>
      <c r="AD13" s="53" t="s">
        <v>19</v>
      </c>
    </row>
    <row r="14" spans="1:30" s="76" customFormat="1" ht="58.5" customHeight="1" x14ac:dyDescent="0.2">
      <c r="A14" s="54" t="s">
        <v>22</v>
      </c>
      <c r="B14" s="55" t="s">
        <v>23</v>
      </c>
      <c r="C14" s="56" t="s">
        <v>24</v>
      </c>
      <c r="D14" s="56" t="s">
        <v>24</v>
      </c>
      <c r="E14" s="57">
        <f>+[1]Hoja1!$S$6</f>
        <v>9543329178</v>
      </c>
      <c r="F14" s="58" t="s">
        <v>24</v>
      </c>
      <c r="G14" s="59" t="s">
        <v>24</v>
      </c>
      <c r="H14" s="59" t="s">
        <v>24</v>
      </c>
      <c r="I14" s="59" t="s">
        <v>24</v>
      </c>
      <c r="J14" s="60">
        <f>+[1]Hoja1!$O$4661</f>
        <v>2316566029.4257574</v>
      </c>
      <c r="K14" s="61">
        <v>1834133908.9300001</v>
      </c>
      <c r="L14" s="62">
        <f t="shared" ref="L14:L44" si="0">K14/J14</f>
        <v>0.79174687258305987</v>
      </c>
      <c r="M14" s="63" t="s">
        <v>24</v>
      </c>
      <c r="N14" s="64" t="s">
        <v>24</v>
      </c>
      <c r="O14" s="64" t="s">
        <v>24</v>
      </c>
      <c r="P14" s="65">
        <f>+[1]Hoja1!$P$4661</f>
        <v>2450486128.4469695</v>
      </c>
      <c r="Q14" s="65">
        <v>2417554837.1900001</v>
      </c>
      <c r="R14" s="66">
        <f>Q14/P14</f>
        <v>0.98656132312903966</v>
      </c>
      <c r="S14" s="67" t="s">
        <v>24</v>
      </c>
      <c r="T14" s="67" t="s">
        <v>24</v>
      </c>
      <c r="U14" s="67" t="s">
        <v>24</v>
      </c>
      <c r="V14" s="68">
        <f>+[1]Hoja1!$Q$4661</f>
        <v>2774700165.0136356</v>
      </c>
      <c r="W14" s="69">
        <v>1722751340.6199999</v>
      </c>
      <c r="X14" s="70">
        <f>+W14/V14</f>
        <v>0.62087837898389064</v>
      </c>
      <c r="Y14" s="71" t="s">
        <v>24</v>
      </c>
      <c r="Z14" s="72" t="s">
        <v>24</v>
      </c>
      <c r="AA14" s="72" t="s">
        <v>24</v>
      </c>
      <c r="AB14" s="73">
        <f>J14+P14+V14</f>
        <v>7541752322.8863621</v>
      </c>
      <c r="AC14" s="74">
        <f>K14+Q14+W14</f>
        <v>5974440086.7399998</v>
      </c>
      <c r="AD14" s="75">
        <f>AC14/AB14</f>
        <v>0.79218195333859431</v>
      </c>
    </row>
    <row r="15" spans="1:30" ht="67.5" customHeight="1" x14ac:dyDescent="0.25">
      <c r="A15" s="77" t="s">
        <v>25</v>
      </c>
      <c r="B15" s="55" t="s">
        <v>26</v>
      </c>
      <c r="C15" s="55" t="s">
        <v>27</v>
      </c>
      <c r="D15" s="55" t="s">
        <v>28</v>
      </c>
      <c r="E15" s="57">
        <f>+[1]Hoja1!$S$591</f>
        <v>223321704</v>
      </c>
      <c r="F15" s="78">
        <v>6180</v>
      </c>
      <c r="G15" s="59" t="s">
        <v>24</v>
      </c>
      <c r="H15" s="59" t="s">
        <v>24</v>
      </c>
      <c r="I15" s="59" t="s">
        <v>24</v>
      </c>
      <c r="J15" s="60">
        <v>48629002.638888903</v>
      </c>
      <c r="K15" s="61">
        <v>27765676.949999999</v>
      </c>
      <c r="L15" s="62">
        <f t="shared" si="0"/>
        <v>0.57096949234561567</v>
      </c>
      <c r="M15" s="63" t="s">
        <v>24</v>
      </c>
      <c r="N15" s="64" t="s">
        <v>24</v>
      </c>
      <c r="O15" s="64" t="s">
        <v>24</v>
      </c>
      <c r="P15" s="65">
        <v>62195096.083333343</v>
      </c>
      <c r="Q15" s="79">
        <v>73390187.709999993</v>
      </c>
      <c r="R15" s="66">
        <f t="shared" ref="R15:R44" si="1">Q15/P15</f>
        <v>1.179999587293292</v>
      </c>
      <c r="S15" s="67" t="s">
        <v>24</v>
      </c>
      <c r="T15" s="67" t="s">
        <v>24</v>
      </c>
      <c r="U15" s="67" t="s">
        <v>24</v>
      </c>
      <c r="V15" s="68">
        <v>56942821.694444448</v>
      </c>
      <c r="W15" s="69">
        <v>29699076.18</v>
      </c>
      <c r="X15" s="70">
        <f t="shared" ref="X15:X44" si="2">+W15/V15</f>
        <v>0.52155961535178985</v>
      </c>
      <c r="Y15" s="71" t="s">
        <v>24</v>
      </c>
      <c r="Z15" s="72" t="s">
        <v>24</v>
      </c>
      <c r="AA15" s="72" t="s">
        <v>24</v>
      </c>
      <c r="AB15" s="73">
        <f t="shared" ref="AB15:AC44" si="3">J15+P15+V15</f>
        <v>167766920.41666669</v>
      </c>
      <c r="AC15" s="74">
        <f t="shared" si="3"/>
        <v>130854940.84</v>
      </c>
      <c r="AD15" s="75">
        <f t="shared" ref="AD15:AD44" si="4">AC15/AB15</f>
        <v>0.77998058565424033</v>
      </c>
    </row>
    <row r="16" spans="1:30" ht="59.25" customHeight="1" x14ac:dyDescent="0.25">
      <c r="A16" s="77"/>
      <c r="B16" s="55" t="s">
        <v>29</v>
      </c>
      <c r="C16" s="56" t="s">
        <v>24</v>
      </c>
      <c r="D16" s="56" t="s">
        <v>24</v>
      </c>
      <c r="E16" s="57">
        <f>+[1]Hoja1!$S$259</f>
        <v>18659713239</v>
      </c>
      <c r="F16" s="58" t="s">
        <v>24</v>
      </c>
      <c r="G16" s="59" t="s">
        <v>24</v>
      </c>
      <c r="H16" s="59" t="s">
        <v>24</v>
      </c>
      <c r="I16" s="80" t="s">
        <v>24</v>
      </c>
      <c r="J16" s="60">
        <f>+[1]Hoja1!$O$4662</f>
        <v>4417992736.7611094</v>
      </c>
      <c r="K16" s="61">
        <v>2128336243.4200001</v>
      </c>
      <c r="L16" s="62">
        <f t="shared" si="0"/>
        <v>0.48174281177752964</v>
      </c>
      <c r="M16" s="63" t="s">
        <v>24</v>
      </c>
      <c r="N16" s="64" t="s">
        <v>24</v>
      </c>
      <c r="O16" s="64" t="s">
        <v>24</v>
      </c>
      <c r="P16" s="65">
        <f>+[1]Hoja1!$P$4662</f>
        <v>4786042304.0666647</v>
      </c>
      <c r="Q16" s="65">
        <v>2559669583.6900001</v>
      </c>
      <c r="R16" s="66">
        <f t="shared" si="1"/>
        <v>0.53481967376574746</v>
      </c>
      <c r="S16" s="67" t="s">
        <v>24</v>
      </c>
      <c r="T16" s="67" t="s">
        <v>24</v>
      </c>
      <c r="U16" s="67" t="s">
        <v>24</v>
      </c>
      <c r="V16" s="68">
        <f>+[1]Hoja1!$Q$4662</f>
        <v>4578825081.5888872</v>
      </c>
      <c r="W16" s="69">
        <v>2449805435.6700001</v>
      </c>
      <c r="X16" s="70">
        <f t="shared" si="2"/>
        <v>0.53502926886647939</v>
      </c>
      <c r="Y16" s="71" t="s">
        <v>24</v>
      </c>
      <c r="Z16" s="72" t="s">
        <v>24</v>
      </c>
      <c r="AA16" s="72" t="s">
        <v>24</v>
      </c>
      <c r="AB16" s="73">
        <f t="shared" si="3"/>
        <v>13782860122.41666</v>
      </c>
      <c r="AC16" s="74">
        <f t="shared" si="3"/>
        <v>7137811262.7800007</v>
      </c>
      <c r="AD16" s="75">
        <f t="shared" si="4"/>
        <v>0.51787591250171305</v>
      </c>
    </row>
    <row r="17" spans="1:30" ht="59.25" customHeight="1" x14ac:dyDescent="0.25">
      <c r="A17" s="77" t="s">
        <v>30</v>
      </c>
      <c r="B17" s="55" t="s">
        <v>31</v>
      </c>
      <c r="C17" s="56" t="s">
        <v>24</v>
      </c>
      <c r="D17" s="56" t="s">
        <v>24</v>
      </c>
      <c r="E17" s="57">
        <f>+[1]Hoja1!$S$658</f>
        <v>77932964163</v>
      </c>
      <c r="F17" s="58" t="s">
        <v>24</v>
      </c>
      <c r="G17" s="59" t="s">
        <v>24</v>
      </c>
      <c r="H17" s="59" t="s">
        <v>24</v>
      </c>
      <c r="I17" s="80" t="s">
        <v>24</v>
      </c>
      <c r="J17" s="60">
        <v>20061272102.111111</v>
      </c>
      <c r="K17" s="60">
        <v>18340771908.16</v>
      </c>
      <c r="L17" s="62">
        <f t="shared" si="0"/>
        <v>0.91423773202447833</v>
      </c>
      <c r="M17" s="63" t="s">
        <v>24</v>
      </c>
      <c r="N17" s="64" t="s">
        <v>24</v>
      </c>
      <c r="O17" s="64" t="s">
        <v>24</v>
      </c>
      <c r="P17" s="65">
        <v>19260065447.5</v>
      </c>
      <c r="Q17" s="81">
        <v>19131825928.720001</v>
      </c>
      <c r="R17" s="66">
        <f t="shared" si="1"/>
        <v>0.99334168831723024</v>
      </c>
      <c r="S17" s="67" t="s">
        <v>24</v>
      </c>
      <c r="T17" s="67" t="s">
        <v>24</v>
      </c>
      <c r="U17" s="67" t="s">
        <v>24</v>
      </c>
      <c r="V17" s="68">
        <v>16874001717.277779</v>
      </c>
      <c r="W17" s="69">
        <v>20461198260.459999</v>
      </c>
      <c r="X17" s="70">
        <f t="shared" si="2"/>
        <v>1.2125871860916777</v>
      </c>
      <c r="Y17" s="71" t="s">
        <v>24</v>
      </c>
      <c r="Z17" s="72" t="s">
        <v>24</v>
      </c>
      <c r="AA17" s="72" t="s">
        <v>24</v>
      </c>
      <c r="AB17" s="73">
        <f t="shared" si="3"/>
        <v>56195339266.888893</v>
      </c>
      <c r="AC17" s="74">
        <f t="shared" si="3"/>
        <v>57933796097.340004</v>
      </c>
      <c r="AD17" s="75">
        <f t="shared" si="4"/>
        <v>1.0309359611158257</v>
      </c>
    </row>
    <row r="18" spans="1:30" s="4" customFormat="1" ht="67.5" customHeight="1" x14ac:dyDescent="0.25">
      <c r="A18" s="77"/>
      <c r="B18" s="55" t="s">
        <v>32</v>
      </c>
      <c r="C18" s="55" t="s">
        <v>33</v>
      </c>
      <c r="D18" s="55" t="s">
        <v>34</v>
      </c>
      <c r="E18" s="57">
        <f>+[1]Hoja1!$S$694</f>
        <v>2701719766</v>
      </c>
      <c r="F18" s="82">
        <v>470346</v>
      </c>
      <c r="G18" s="83">
        <v>470346</v>
      </c>
      <c r="H18" s="83">
        <v>453873</v>
      </c>
      <c r="I18" s="62">
        <f>H18/F18</f>
        <v>0.96497684683190676</v>
      </c>
      <c r="J18" s="60">
        <f>+[1]Hoja1!$O$4665</f>
        <v>465404566.5</v>
      </c>
      <c r="K18" s="61">
        <v>1212600812.1900001</v>
      </c>
      <c r="L18" s="62">
        <f t="shared" si="0"/>
        <v>2.6054768248390188</v>
      </c>
      <c r="M18" s="84">
        <v>470346</v>
      </c>
      <c r="N18" s="85">
        <v>453672</v>
      </c>
      <c r="O18" s="66">
        <f>N18/M18</f>
        <v>0.96454950185608046</v>
      </c>
      <c r="P18" s="65">
        <v>974293959.5</v>
      </c>
      <c r="Q18" s="86">
        <v>1330544494.5899999</v>
      </c>
      <c r="R18" s="66">
        <f t="shared" si="1"/>
        <v>1.3656499474479189</v>
      </c>
      <c r="S18" s="87">
        <v>470346</v>
      </c>
      <c r="T18" s="87">
        <v>454147</v>
      </c>
      <c r="U18" s="88">
        <f>T18/S18</f>
        <v>0.96555939669945101</v>
      </c>
      <c r="V18" s="68">
        <f>+[1]Hoja1!$Q$4665</f>
        <v>878799188.5</v>
      </c>
      <c r="W18" s="68">
        <v>183671158.18000001</v>
      </c>
      <c r="X18" s="70">
        <f t="shared" si="2"/>
        <v>0.20900242123971877</v>
      </c>
      <c r="Y18" s="82">
        <v>470346</v>
      </c>
      <c r="Z18" s="89">
        <v>454147</v>
      </c>
      <c r="AA18" s="90">
        <f>Z18/Y18</f>
        <v>0.96555939669945101</v>
      </c>
      <c r="AB18" s="73">
        <f t="shared" si="3"/>
        <v>2318497714.5</v>
      </c>
      <c r="AC18" s="74">
        <f t="shared" si="3"/>
        <v>2726816464.9599996</v>
      </c>
      <c r="AD18" s="75">
        <f t="shared" si="4"/>
        <v>1.1761135013877106</v>
      </c>
    </row>
    <row r="19" spans="1:30" s="92" customFormat="1" ht="57" customHeight="1" x14ac:dyDescent="0.25">
      <c r="A19" s="77"/>
      <c r="B19" s="55" t="s">
        <v>35</v>
      </c>
      <c r="C19" s="55" t="s">
        <v>36</v>
      </c>
      <c r="D19" s="55" t="s">
        <v>34</v>
      </c>
      <c r="E19" s="57">
        <f>+[1]Hoja1!$S$705</f>
        <v>2397043680</v>
      </c>
      <c r="F19" s="82">
        <v>482361</v>
      </c>
      <c r="G19" s="83">
        <v>482361</v>
      </c>
      <c r="H19" s="83">
        <v>462986</v>
      </c>
      <c r="I19" s="62">
        <f>H19/F19</f>
        <v>0.95983298815617346</v>
      </c>
      <c r="J19" s="60">
        <v>674899627.85000014</v>
      </c>
      <c r="K19" s="61">
        <v>822687249.10000002</v>
      </c>
      <c r="L19" s="62">
        <f t="shared" si="0"/>
        <v>1.2189771858680687</v>
      </c>
      <c r="M19" s="84">
        <v>482361</v>
      </c>
      <c r="N19" s="85">
        <v>462557</v>
      </c>
      <c r="O19" s="66">
        <f t="shared" ref="O19:O42" si="5">N19/M19</f>
        <v>0.95894361277134765</v>
      </c>
      <c r="P19" s="91">
        <v>763302103</v>
      </c>
      <c r="Q19" s="86">
        <v>1171116620.29</v>
      </c>
      <c r="R19" s="66">
        <f t="shared" si="1"/>
        <v>1.5342766850597815</v>
      </c>
      <c r="S19" s="87">
        <v>482361</v>
      </c>
      <c r="T19" s="87">
        <v>463150</v>
      </c>
      <c r="U19" s="88">
        <f t="shared" ref="U19:U20" si="6">T19/S19</f>
        <v>0.96017298247578053</v>
      </c>
      <c r="V19" s="68">
        <v>602284495.25</v>
      </c>
      <c r="W19" s="68">
        <v>10780898.199999999</v>
      </c>
      <c r="X19" s="70">
        <f t="shared" si="2"/>
        <v>1.7900009522119602E-2</v>
      </c>
      <c r="Y19" s="82">
        <v>482361</v>
      </c>
      <c r="Z19" s="89">
        <v>463150</v>
      </c>
      <c r="AA19" s="90">
        <f t="shared" ref="AA19:AA31" si="7">Z19/Y19</f>
        <v>0.96017298247578053</v>
      </c>
      <c r="AB19" s="73">
        <f t="shared" si="3"/>
        <v>2040486226.1000001</v>
      </c>
      <c r="AC19" s="74">
        <f t="shared" si="3"/>
        <v>2004584767.5899999</v>
      </c>
      <c r="AD19" s="75">
        <f t="shared" si="4"/>
        <v>0.98240543942380876</v>
      </c>
    </row>
    <row r="20" spans="1:30" ht="56.25" customHeight="1" x14ac:dyDescent="0.25">
      <c r="A20" s="77"/>
      <c r="B20" s="55" t="s">
        <v>37</v>
      </c>
      <c r="C20" s="55" t="s">
        <v>38</v>
      </c>
      <c r="D20" s="55" t="s">
        <v>39</v>
      </c>
      <c r="E20" s="57">
        <f>+[1]Hoja1!$S$716</f>
        <v>16654350</v>
      </c>
      <c r="F20" s="82">
        <v>4691</v>
      </c>
      <c r="G20" s="83">
        <v>4691</v>
      </c>
      <c r="H20" s="83">
        <v>3579</v>
      </c>
      <c r="I20" s="62">
        <f>H20/F20</f>
        <v>0.76295033041995308</v>
      </c>
      <c r="J20" s="60">
        <v>3105200</v>
      </c>
      <c r="K20" s="61">
        <v>0</v>
      </c>
      <c r="L20" s="62">
        <f t="shared" si="0"/>
        <v>0</v>
      </c>
      <c r="M20" s="84">
        <v>4691</v>
      </c>
      <c r="N20" s="64">
        <v>2610</v>
      </c>
      <c r="O20" s="66">
        <f t="shared" si="5"/>
        <v>0.55638456619057775</v>
      </c>
      <c r="P20" s="65">
        <v>6386025</v>
      </c>
      <c r="Q20" s="81">
        <v>0</v>
      </c>
      <c r="R20" s="66">
        <f t="shared" si="1"/>
        <v>0</v>
      </c>
      <c r="S20" s="87">
        <v>4691</v>
      </c>
      <c r="T20" s="87">
        <v>3586</v>
      </c>
      <c r="U20" s="88">
        <f t="shared" si="6"/>
        <v>0.76444254956299296</v>
      </c>
      <c r="V20" s="68">
        <v>4417925</v>
      </c>
      <c r="W20" s="68">
        <v>0</v>
      </c>
      <c r="X20" s="70">
        <f t="shared" si="2"/>
        <v>0</v>
      </c>
      <c r="Y20" s="82">
        <v>4691</v>
      </c>
      <c r="Z20" s="89">
        <v>3586</v>
      </c>
      <c r="AA20" s="90">
        <f t="shared" si="7"/>
        <v>0.76444254956299296</v>
      </c>
      <c r="AB20" s="73">
        <f t="shared" si="3"/>
        <v>13909150</v>
      </c>
      <c r="AC20" s="74">
        <f t="shared" si="3"/>
        <v>0</v>
      </c>
      <c r="AD20" s="75">
        <f t="shared" si="4"/>
        <v>0</v>
      </c>
    </row>
    <row r="21" spans="1:30" ht="56.25" customHeight="1" x14ac:dyDescent="0.25">
      <c r="A21" s="93" t="s">
        <v>40</v>
      </c>
      <c r="B21" s="94" t="s">
        <v>41</v>
      </c>
      <c r="C21" s="94" t="s">
        <v>24</v>
      </c>
      <c r="D21" s="94" t="s">
        <v>24</v>
      </c>
      <c r="E21" s="95">
        <f>+[1]Hoja1!$S$727</f>
        <v>25570913016</v>
      </c>
      <c r="F21" s="96"/>
      <c r="G21" s="97" t="s">
        <v>24</v>
      </c>
      <c r="H21" s="59" t="s">
        <v>24</v>
      </c>
      <c r="I21" s="98" t="s">
        <v>24</v>
      </c>
      <c r="J21" s="60">
        <v>7539634914.7777767</v>
      </c>
      <c r="K21" s="61">
        <v>7047841430.1599998</v>
      </c>
      <c r="L21" s="62">
        <f t="shared" si="0"/>
        <v>0.93477224160365435</v>
      </c>
      <c r="M21" s="99" t="s">
        <v>24</v>
      </c>
      <c r="N21" s="100" t="s">
        <v>24</v>
      </c>
      <c r="O21" s="100" t="s">
        <v>24</v>
      </c>
      <c r="P21" s="101">
        <v>6604196849.666666</v>
      </c>
      <c r="Q21" s="102">
        <v>6102599429.29</v>
      </c>
      <c r="R21" s="103">
        <f t="shared" si="1"/>
        <v>0.92404868725226097</v>
      </c>
      <c r="S21" s="104" t="s">
        <v>24</v>
      </c>
      <c r="T21" s="67" t="s">
        <v>24</v>
      </c>
      <c r="U21" s="104" t="s">
        <v>24</v>
      </c>
      <c r="V21" s="68">
        <v>5032229004.7777777</v>
      </c>
      <c r="W21" s="68">
        <v>6459313517.8000002</v>
      </c>
      <c r="X21" s="70">
        <f t="shared" si="2"/>
        <v>1.2835889447136244</v>
      </c>
      <c r="Y21" s="105" t="s">
        <v>24</v>
      </c>
      <c r="Z21" s="72" t="s">
        <v>24</v>
      </c>
      <c r="AA21" s="72" t="s">
        <v>24</v>
      </c>
      <c r="AB21" s="73">
        <f t="shared" si="3"/>
        <v>19176060769.222221</v>
      </c>
      <c r="AC21" s="74">
        <f t="shared" si="3"/>
        <v>19609754377.25</v>
      </c>
      <c r="AD21" s="75">
        <f t="shared" si="4"/>
        <v>1.0226164076786752</v>
      </c>
    </row>
    <row r="22" spans="1:30" s="113" customFormat="1" ht="65.25" customHeight="1" x14ac:dyDescent="0.25">
      <c r="A22" s="93"/>
      <c r="B22" s="94" t="s">
        <v>42</v>
      </c>
      <c r="C22" s="94" t="s">
        <v>43</v>
      </c>
      <c r="D22" s="94" t="s">
        <v>34</v>
      </c>
      <c r="E22" s="106">
        <f>+[1]Hoja1!$S$791</f>
        <v>2104801706</v>
      </c>
      <c r="F22" s="107">
        <v>429413</v>
      </c>
      <c r="G22" s="83">
        <v>429413</v>
      </c>
      <c r="H22" s="83">
        <v>404408</v>
      </c>
      <c r="I22" s="62">
        <f>H22/F22</f>
        <v>0.94176934559503322</v>
      </c>
      <c r="J22" s="60">
        <v>587742816.16666663</v>
      </c>
      <c r="K22" s="61">
        <v>28341992.140000001</v>
      </c>
      <c r="L22" s="62">
        <f t="shared" si="0"/>
        <v>4.8221758497790028E-2</v>
      </c>
      <c r="M22" s="108">
        <v>429413</v>
      </c>
      <c r="N22" s="109">
        <v>403136</v>
      </c>
      <c r="O22" s="103">
        <f t="shared" si="5"/>
        <v>0.93880716233556039</v>
      </c>
      <c r="P22" s="101">
        <v>678911949.5</v>
      </c>
      <c r="Q22" s="110">
        <v>382476458.80000001</v>
      </c>
      <c r="R22" s="103">
        <f t="shared" si="1"/>
        <v>0.56336680932142003</v>
      </c>
      <c r="S22" s="87">
        <v>429413</v>
      </c>
      <c r="T22" s="111">
        <v>404010</v>
      </c>
      <c r="U22" s="88">
        <f>T22/S22</f>
        <v>0.94084249894623595</v>
      </c>
      <c r="V22" s="68">
        <v>457924831</v>
      </c>
      <c r="W22" s="68">
        <v>555565302.24000001</v>
      </c>
      <c r="X22" s="70">
        <f t="shared" si="2"/>
        <v>1.2132237970733672</v>
      </c>
      <c r="Y22" s="82">
        <v>429413</v>
      </c>
      <c r="Z22" s="112">
        <v>404010</v>
      </c>
      <c r="AA22" s="90">
        <f t="shared" si="7"/>
        <v>0.94084249894623595</v>
      </c>
      <c r="AB22" s="73">
        <f t="shared" si="3"/>
        <v>1724579596.6666665</v>
      </c>
      <c r="AC22" s="74">
        <f t="shared" si="3"/>
        <v>966383753.18000007</v>
      </c>
      <c r="AD22" s="75">
        <f t="shared" si="4"/>
        <v>0.56035903187528346</v>
      </c>
    </row>
    <row r="23" spans="1:30" s="113" customFormat="1" ht="81" customHeight="1" x14ac:dyDescent="0.25">
      <c r="A23" s="93"/>
      <c r="B23" s="94" t="s">
        <v>44</v>
      </c>
      <c r="C23" s="94" t="s">
        <v>45</v>
      </c>
      <c r="D23" s="114" t="s">
        <v>46</v>
      </c>
      <c r="E23" s="106">
        <f>+[1]Hoja1!$S$807</f>
        <v>1187637089</v>
      </c>
      <c r="F23" s="107">
        <v>355527</v>
      </c>
      <c r="G23" s="83">
        <v>355527</v>
      </c>
      <c r="H23" s="83">
        <v>276583</v>
      </c>
      <c r="I23" s="62">
        <f>H23/F23</f>
        <v>0.77795216678339474</v>
      </c>
      <c r="J23" s="60">
        <v>147416431.83333331</v>
      </c>
      <c r="K23" s="61">
        <v>0</v>
      </c>
      <c r="L23" s="62">
        <f t="shared" si="0"/>
        <v>0</v>
      </c>
      <c r="M23" s="108">
        <v>355527</v>
      </c>
      <c r="N23" s="115">
        <v>177663</v>
      </c>
      <c r="O23" s="103">
        <f t="shared" si="5"/>
        <v>0.49971732104734662</v>
      </c>
      <c r="P23" s="101">
        <v>449871529.33333337</v>
      </c>
      <c r="Q23" s="110">
        <v>277072738.74000001</v>
      </c>
      <c r="R23" s="103">
        <f t="shared" si="1"/>
        <v>0.6158930287288803</v>
      </c>
      <c r="S23" s="87">
        <v>355527</v>
      </c>
      <c r="T23" s="111">
        <v>178182</v>
      </c>
      <c r="U23" s="88">
        <f t="shared" ref="U23:U26" si="8">T23/S23</f>
        <v>0.50117712578791485</v>
      </c>
      <c r="V23" s="68">
        <v>452139696.00000006</v>
      </c>
      <c r="W23" s="68">
        <v>188026373.52000001</v>
      </c>
      <c r="X23" s="70">
        <f t="shared" si="2"/>
        <v>0.41585902583523654</v>
      </c>
      <c r="Y23" s="82">
        <v>355527</v>
      </c>
      <c r="Z23" s="112">
        <v>178182</v>
      </c>
      <c r="AA23" s="90">
        <f t="shared" si="7"/>
        <v>0.50117712578791485</v>
      </c>
      <c r="AB23" s="73">
        <f t="shared" si="3"/>
        <v>1049427657.1666667</v>
      </c>
      <c r="AC23" s="74">
        <f t="shared" si="3"/>
        <v>465099112.25999999</v>
      </c>
      <c r="AD23" s="75">
        <f t="shared" si="4"/>
        <v>0.44319311491724334</v>
      </c>
    </row>
    <row r="24" spans="1:30" s="113" customFormat="1" ht="80.25" customHeight="1" x14ac:dyDescent="0.25">
      <c r="A24" s="93"/>
      <c r="B24" s="94" t="s">
        <v>47</v>
      </c>
      <c r="C24" s="94" t="s">
        <v>45</v>
      </c>
      <c r="D24" s="114" t="s">
        <v>46</v>
      </c>
      <c r="E24" s="106">
        <f>+[1]Hoja1!$S$824</f>
        <v>7637536087</v>
      </c>
      <c r="F24" s="107">
        <v>90059</v>
      </c>
      <c r="G24" s="83">
        <v>90059</v>
      </c>
      <c r="H24" s="83">
        <v>85206</v>
      </c>
      <c r="I24" s="62">
        <f>H24/F24</f>
        <v>0.94611310363206347</v>
      </c>
      <c r="J24" s="60">
        <f>+[1]Hoja1!$O$4671</f>
        <v>1740295669.8055553</v>
      </c>
      <c r="K24" s="61">
        <v>1530420227.71</v>
      </c>
      <c r="L24" s="62">
        <f t="shared" si="0"/>
        <v>0.87940242239469291</v>
      </c>
      <c r="M24" s="108">
        <v>90059</v>
      </c>
      <c r="N24" s="109">
        <v>84711</v>
      </c>
      <c r="O24" s="103">
        <f t="shared" si="5"/>
        <v>0.94061670682552545</v>
      </c>
      <c r="P24" s="101">
        <f>+[1]Hoja1!$P$4671</f>
        <v>1903975947.583333</v>
      </c>
      <c r="Q24" s="110">
        <v>1904583991.1099999</v>
      </c>
      <c r="R24" s="103">
        <f t="shared" si="1"/>
        <v>1.000319354626007</v>
      </c>
      <c r="S24" s="87">
        <v>90059</v>
      </c>
      <c r="T24" s="111">
        <v>85102</v>
      </c>
      <c r="U24" s="88">
        <f t="shared" si="8"/>
        <v>0.9449583051110938</v>
      </c>
      <c r="V24" s="68">
        <f>+[1]Hoja1!$Q$4671</f>
        <v>1834671457.3055553</v>
      </c>
      <c r="W24" s="68">
        <v>1941390888.52</v>
      </c>
      <c r="X24" s="70">
        <f t="shared" si="2"/>
        <v>1.0581681427426661</v>
      </c>
      <c r="Y24" s="82">
        <v>90059</v>
      </c>
      <c r="Z24" s="112">
        <v>85102</v>
      </c>
      <c r="AA24" s="90">
        <f t="shared" si="7"/>
        <v>0.9449583051110938</v>
      </c>
      <c r="AB24" s="73">
        <f t="shared" si="3"/>
        <v>5478943074.6944437</v>
      </c>
      <c r="AC24" s="74">
        <f t="shared" si="3"/>
        <v>5376395107.3400002</v>
      </c>
      <c r="AD24" s="75">
        <f t="shared" si="4"/>
        <v>0.9812832573807746</v>
      </c>
    </row>
    <row r="25" spans="1:30" ht="69" customHeight="1" x14ac:dyDescent="0.25">
      <c r="A25" s="93"/>
      <c r="B25" s="94" t="s">
        <v>48</v>
      </c>
      <c r="C25" s="94" t="s">
        <v>45</v>
      </c>
      <c r="D25" s="114" t="s">
        <v>46</v>
      </c>
      <c r="E25" s="106">
        <f>+[1]Hoja1!$S$885</f>
        <v>282980255</v>
      </c>
      <c r="F25" s="107">
        <v>10840</v>
      </c>
      <c r="G25" s="83">
        <v>10840</v>
      </c>
      <c r="H25" s="83">
        <v>12763</v>
      </c>
      <c r="I25" s="62">
        <f>H25/F25</f>
        <v>1.1773985239852398</v>
      </c>
      <c r="J25" s="60">
        <v>44725099.333333336</v>
      </c>
      <c r="K25" s="61">
        <v>614129.81999999995</v>
      </c>
      <c r="L25" s="62">
        <f t="shared" si="0"/>
        <v>1.3731211985085361E-2</v>
      </c>
      <c r="M25" s="108">
        <v>10840</v>
      </c>
      <c r="N25" s="100">
        <v>12696</v>
      </c>
      <c r="O25" s="103">
        <f t="shared" si="5"/>
        <v>1.1712177121771217</v>
      </c>
      <c r="P25" s="101">
        <v>103332246.33333333</v>
      </c>
      <c r="Q25" s="110">
        <v>43041466.140000001</v>
      </c>
      <c r="R25" s="103">
        <f t="shared" si="1"/>
        <v>0.4165346991601741</v>
      </c>
      <c r="S25" s="87">
        <v>10840</v>
      </c>
      <c r="T25" s="111">
        <v>12735</v>
      </c>
      <c r="U25" s="88">
        <f t="shared" si="8"/>
        <v>1.1748154981549817</v>
      </c>
      <c r="V25" s="68">
        <v>45549746.333333336</v>
      </c>
      <c r="W25" s="68">
        <v>14435046.32</v>
      </c>
      <c r="X25" s="70">
        <f t="shared" si="2"/>
        <v>0.31690728230107451</v>
      </c>
      <c r="Y25" s="82">
        <v>10840</v>
      </c>
      <c r="Z25" s="112">
        <v>12735</v>
      </c>
      <c r="AA25" s="90">
        <f t="shared" si="7"/>
        <v>1.1748154981549817</v>
      </c>
      <c r="AB25" s="73">
        <f t="shared" si="3"/>
        <v>193607092</v>
      </c>
      <c r="AC25" s="74">
        <f t="shared" si="3"/>
        <v>58090642.280000001</v>
      </c>
      <c r="AD25" s="75">
        <f t="shared" si="4"/>
        <v>0.30004397917406866</v>
      </c>
    </row>
    <row r="26" spans="1:30" ht="63.75" customHeight="1" x14ac:dyDescent="0.25">
      <c r="A26" s="93"/>
      <c r="B26" s="94" t="s">
        <v>49</v>
      </c>
      <c r="C26" s="114" t="s">
        <v>50</v>
      </c>
      <c r="D26" s="94" t="s">
        <v>51</v>
      </c>
      <c r="E26" s="106">
        <f>+[1]Hoja1!$S$939</f>
        <v>7289805</v>
      </c>
      <c r="F26" s="107">
        <v>567</v>
      </c>
      <c r="G26" s="83">
        <v>567</v>
      </c>
      <c r="H26" s="83">
        <v>667</v>
      </c>
      <c r="I26" s="62">
        <f>H26/F26</f>
        <v>1.1763668430335097</v>
      </c>
      <c r="J26" s="60">
        <v>1512253.3333333333</v>
      </c>
      <c r="K26" s="61">
        <v>0</v>
      </c>
      <c r="L26" s="62">
        <f t="shared" si="0"/>
        <v>0</v>
      </c>
      <c r="M26" s="108">
        <v>567</v>
      </c>
      <c r="N26" s="100">
        <v>664</v>
      </c>
      <c r="O26" s="103">
        <f t="shared" si="5"/>
        <v>1.1710758377425043</v>
      </c>
      <c r="P26" s="101">
        <v>1635128.3333333333</v>
      </c>
      <c r="Q26" s="102">
        <v>0</v>
      </c>
      <c r="R26" s="103">
        <f t="shared" si="1"/>
        <v>0</v>
      </c>
      <c r="S26" s="87">
        <v>567</v>
      </c>
      <c r="T26" s="87">
        <v>667</v>
      </c>
      <c r="U26" s="88">
        <f t="shared" si="8"/>
        <v>1.1763668430335097</v>
      </c>
      <c r="V26" s="68">
        <v>2635128.3333333335</v>
      </c>
      <c r="W26" s="68">
        <v>0</v>
      </c>
      <c r="X26" s="70">
        <f t="shared" si="2"/>
        <v>0</v>
      </c>
      <c r="Y26" s="82">
        <v>567</v>
      </c>
      <c r="Z26" s="89">
        <v>667</v>
      </c>
      <c r="AA26" s="90">
        <f t="shared" si="7"/>
        <v>1.1763668430335097</v>
      </c>
      <c r="AB26" s="73">
        <f t="shared" si="3"/>
        <v>5782510</v>
      </c>
      <c r="AC26" s="74">
        <f t="shared" si="3"/>
        <v>0</v>
      </c>
      <c r="AD26" s="75">
        <f t="shared" si="4"/>
        <v>0</v>
      </c>
    </row>
    <row r="27" spans="1:30" ht="48" customHeight="1" x14ac:dyDescent="0.25">
      <c r="A27" s="93" t="s">
        <v>52</v>
      </c>
      <c r="B27" s="116" t="s">
        <v>53</v>
      </c>
      <c r="C27" s="114" t="s">
        <v>24</v>
      </c>
      <c r="D27" s="94" t="s">
        <v>24</v>
      </c>
      <c r="E27" s="106">
        <f>+[1]Hoja1!$S$951</f>
        <v>829546983</v>
      </c>
      <c r="F27" s="96"/>
      <c r="G27" s="97" t="s">
        <v>24</v>
      </c>
      <c r="H27" s="59" t="s">
        <v>24</v>
      </c>
      <c r="I27" s="98" t="s">
        <v>24</v>
      </c>
      <c r="J27" s="60">
        <v>23938568.5</v>
      </c>
      <c r="K27" s="61">
        <v>23194227.699999999</v>
      </c>
      <c r="L27" s="62">
        <f t="shared" si="0"/>
        <v>0.9689062109123191</v>
      </c>
      <c r="M27" s="99" t="s">
        <v>24</v>
      </c>
      <c r="N27" s="100" t="s">
        <v>24</v>
      </c>
      <c r="O27" s="100" t="s">
        <v>24</v>
      </c>
      <c r="P27" s="101">
        <v>508485043</v>
      </c>
      <c r="Q27" s="101">
        <v>16299693.359999999</v>
      </c>
      <c r="R27" s="103">
        <f t="shared" si="1"/>
        <v>3.2055403761404248E-2</v>
      </c>
      <c r="S27" s="104" t="s">
        <v>24</v>
      </c>
      <c r="T27" s="67" t="s">
        <v>24</v>
      </c>
      <c r="U27" s="104" t="s">
        <v>24</v>
      </c>
      <c r="V27" s="68">
        <v>272435077</v>
      </c>
      <c r="W27" s="68">
        <v>17425004.539999999</v>
      </c>
      <c r="X27" s="70">
        <f t="shared" si="2"/>
        <v>6.3960209279512126E-2</v>
      </c>
      <c r="Y27" s="105" t="s">
        <v>24</v>
      </c>
      <c r="Z27" s="72" t="s">
        <v>24</v>
      </c>
      <c r="AA27" s="72" t="s">
        <v>24</v>
      </c>
      <c r="AB27" s="73">
        <f t="shared" si="3"/>
        <v>804858688.5</v>
      </c>
      <c r="AC27" s="74">
        <f t="shared" si="3"/>
        <v>56918925.600000001</v>
      </c>
      <c r="AD27" s="75">
        <f t="shared" si="4"/>
        <v>7.0719154074212379E-2</v>
      </c>
    </row>
    <row r="28" spans="1:30" s="113" customFormat="1" ht="63.75" customHeight="1" x14ac:dyDescent="0.25">
      <c r="A28" s="93"/>
      <c r="B28" s="114" t="s">
        <v>54</v>
      </c>
      <c r="C28" s="114" t="s">
        <v>55</v>
      </c>
      <c r="D28" s="114" t="s">
        <v>56</v>
      </c>
      <c r="E28" s="117">
        <f>+[1]Hoja1!$S$981</f>
        <v>1619064763</v>
      </c>
      <c r="F28" s="107">
        <v>92780</v>
      </c>
      <c r="G28" s="83">
        <v>92780</v>
      </c>
      <c r="H28" s="83">
        <v>69036</v>
      </c>
      <c r="I28" s="62">
        <f>H28/F28</f>
        <v>0.74408277646044407</v>
      </c>
      <c r="J28" s="60">
        <v>349466589.5</v>
      </c>
      <c r="K28" s="61">
        <v>457498619.58999997</v>
      </c>
      <c r="L28" s="62">
        <f t="shared" si="0"/>
        <v>1.3091340727151257</v>
      </c>
      <c r="M28" s="108">
        <v>92780</v>
      </c>
      <c r="N28" s="109">
        <v>67681</v>
      </c>
      <c r="O28" s="103">
        <f t="shared" si="5"/>
        <v>0.72947833584824318</v>
      </c>
      <c r="P28" s="102">
        <v>412628952.5</v>
      </c>
      <c r="Q28" s="110">
        <v>347817992.60000002</v>
      </c>
      <c r="R28" s="103">
        <f t="shared" si="1"/>
        <v>0.84293162293307577</v>
      </c>
      <c r="S28" s="87">
        <v>92780</v>
      </c>
      <c r="T28" s="111">
        <v>69780</v>
      </c>
      <c r="U28" s="118">
        <f>T28/S28</f>
        <v>0.75210174606596247</v>
      </c>
      <c r="V28" s="68">
        <v>401672052.5</v>
      </c>
      <c r="W28" s="68">
        <v>410773252.99000001</v>
      </c>
      <c r="X28" s="70">
        <f t="shared" si="2"/>
        <v>1.0226582866130574</v>
      </c>
      <c r="Y28" s="82">
        <v>92780</v>
      </c>
      <c r="Z28" s="112">
        <v>69780</v>
      </c>
      <c r="AA28" s="90">
        <f t="shared" si="7"/>
        <v>0.75210174606596247</v>
      </c>
      <c r="AB28" s="73">
        <f t="shared" si="3"/>
        <v>1163767594.5</v>
      </c>
      <c r="AC28" s="74">
        <f t="shared" si="3"/>
        <v>1216089865.1800001</v>
      </c>
      <c r="AD28" s="75">
        <f t="shared" si="4"/>
        <v>1.0449593810029396</v>
      </c>
    </row>
    <row r="29" spans="1:30" s="92" customFormat="1" ht="63.75" customHeight="1" x14ac:dyDescent="0.25">
      <c r="A29" s="93"/>
      <c r="B29" s="114" t="s">
        <v>57</v>
      </c>
      <c r="C29" s="114" t="s">
        <v>55</v>
      </c>
      <c r="D29" s="114" t="s">
        <v>58</v>
      </c>
      <c r="E29" s="106">
        <f>+[1]Hoja1!$S$1004</f>
        <v>2389966310</v>
      </c>
      <c r="F29" s="107">
        <v>165000</v>
      </c>
      <c r="G29" s="83">
        <v>165000</v>
      </c>
      <c r="H29" s="83">
        <v>117091</v>
      </c>
      <c r="I29" s="62">
        <f>H29/F29</f>
        <v>0.7096424242424243</v>
      </c>
      <c r="J29" s="119">
        <v>52499315</v>
      </c>
      <c r="K29" s="61">
        <v>724261006.77999997</v>
      </c>
      <c r="L29" s="120">
        <f t="shared" si="0"/>
        <v>13.795627748285858</v>
      </c>
      <c r="M29" s="108">
        <v>165000</v>
      </c>
      <c r="N29" s="115">
        <v>115534</v>
      </c>
      <c r="O29" s="103">
        <f t="shared" si="5"/>
        <v>0.70020606060606061</v>
      </c>
      <c r="P29" s="101">
        <v>573053782</v>
      </c>
      <c r="Q29" s="121">
        <v>577542264.08000004</v>
      </c>
      <c r="R29" s="103">
        <f t="shared" si="1"/>
        <v>1.0078325668916013</v>
      </c>
      <c r="S29" s="87">
        <v>165000</v>
      </c>
      <c r="T29" s="111">
        <v>117592</v>
      </c>
      <c r="U29" s="118">
        <f>T29/S29</f>
        <v>0.71267878787878791</v>
      </c>
      <c r="V29" s="68">
        <v>597339107</v>
      </c>
      <c r="W29" s="68">
        <v>623819858.80999994</v>
      </c>
      <c r="X29" s="70">
        <f t="shared" si="2"/>
        <v>1.0443311872597685</v>
      </c>
      <c r="Y29" s="82">
        <v>165000</v>
      </c>
      <c r="Z29" s="112">
        <v>117592</v>
      </c>
      <c r="AA29" s="90">
        <f t="shared" si="7"/>
        <v>0.71267878787878791</v>
      </c>
      <c r="AB29" s="73">
        <f t="shared" si="3"/>
        <v>1222892204</v>
      </c>
      <c r="AC29" s="74">
        <f t="shared" si="3"/>
        <v>1925623129.6700001</v>
      </c>
      <c r="AD29" s="75">
        <f t="shared" si="4"/>
        <v>1.5746466641715544</v>
      </c>
    </row>
    <row r="30" spans="1:30" ht="63.75" customHeight="1" x14ac:dyDescent="0.25">
      <c r="A30" s="93"/>
      <c r="B30" s="114" t="s">
        <v>59</v>
      </c>
      <c r="C30" s="114" t="s">
        <v>55</v>
      </c>
      <c r="D30" s="114" t="s">
        <v>60</v>
      </c>
      <c r="E30" s="106">
        <f>+[1]Hoja1!$S$1028</f>
        <v>442743299</v>
      </c>
      <c r="F30" s="107">
        <v>23000</v>
      </c>
      <c r="G30" s="122"/>
      <c r="H30" s="59" t="s">
        <v>24</v>
      </c>
      <c r="I30" s="98" t="s">
        <v>24</v>
      </c>
      <c r="J30" s="60">
        <f>+[1]Hoja1!$O$4677</f>
        <v>98262309.305555552</v>
      </c>
      <c r="K30" s="61">
        <v>75553035.680000007</v>
      </c>
      <c r="L30" s="62">
        <f t="shared" si="0"/>
        <v>0.76889130953620277</v>
      </c>
      <c r="M30" s="123" t="s">
        <v>24</v>
      </c>
      <c r="N30" s="100" t="s">
        <v>24</v>
      </c>
      <c r="O30" s="100" t="s">
        <v>24</v>
      </c>
      <c r="P30" s="101">
        <f>+[1]Hoja1!$P$4677</f>
        <v>108939107.08333333</v>
      </c>
      <c r="Q30" s="121">
        <v>101985842.75</v>
      </c>
      <c r="R30" s="103">
        <f t="shared" si="1"/>
        <v>0.93617292706452604</v>
      </c>
      <c r="S30" s="104" t="s">
        <v>24</v>
      </c>
      <c r="T30" s="67" t="s">
        <v>24</v>
      </c>
      <c r="U30" s="104" t="s">
        <v>24</v>
      </c>
      <c r="V30" s="68">
        <f>+[1]Hoja1!$Q$4677</f>
        <v>100937493.30555555</v>
      </c>
      <c r="W30" s="68">
        <v>92737384.459999993</v>
      </c>
      <c r="X30" s="70">
        <f t="shared" si="2"/>
        <v>0.91876052617304071</v>
      </c>
      <c r="Y30" s="105" t="s">
        <v>24</v>
      </c>
      <c r="Z30" s="72" t="s">
        <v>24</v>
      </c>
      <c r="AA30" s="72" t="s">
        <v>24</v>
      </c>
      <c r="AB30" s="73">
        <f t="shared" si="3"/>
        <v>308138909.69444442</v>
      </c>
      <c r="AC30" s="74">
        <f t="shared" si="3"/>
        <v>270276262.88999999</v>
      </c>
      <c r="AD30" s="75">
        <f t="shared" si="4"/>
        <v>0.87712474597255619</v>
      </c>
    </row>
    <row r="31" spans="1:30" ht="63.75" customHeight="1" x14ac:dyDescent="0.25">
      <c r="A31" s="93"/>
      <c r="B31" s="114" t="s">
        <v>61</v>
      </c>
      <c r="C31" s="114" t="s">
        <v>55</v>
      </c>
      <c r="D31" s="114" t="s">
        <v>62</v>
      </c>
      <c r="E31" s="106">
        <f>+[1]Hoja1!$S$1067</f>
        <v>1517518960</v>
      </c>
      <c r="F31" s="107">
        <v>43000</v>
      </c>
      <c r="G31" s="83">
        <v>10750</v>
      </c>
      <c r="H31" s="83" t="s">
        <v>63</v>
      </c>
      <c r="I31" s="124"/>
      <c r="J31" s="60">
        <v>395373236</v>
      </c>
      <c r="K31" s="61">
        <v>13840957.75</v>
      </c>
      <c r="L31" s="62">
        <f t="shared" si="0"/>
        <v>3.5007320905252173E-2</v>
      </c>
      <c r="M31" s="108">
        <v>10750</v>
      </c>
      <c r="N31" s="100">
        <v>0</v>
      </c>
      <c r="O31" s="103">
        <f t="shared" si="5"/>
        <v>0</v>
      </c>
      <c r="P31" s="101">
        <v>425927515.5</v>
      </c>
      <c r="Q31" s="121">
        <v>295489880.14999998</v>
      </c>
      <c r="R31" s="103">
        <f t="shared" si="1"/>
        <v>0.69375625991930068</v>
      </c>
      <c r="S31" s="87">
        <v>10750</v>
      </c>
      <c r="T31" s="125">
        <v>0</v>
      </c>
      <c r="U31" s="126">
        <f>T31/S31</f>
        <v>0</v>
      </c>
      <c r="V31" s="68">
        <v>357882115.5</v>
      </c>
      <c r="W31" s="68">
        <v>241457079.86000001</v>
      </c>
      <c r="X31" s="70">
        <f t="shared" si="2"/>
        <v>0.67468328089728202</v>
      </c>
      <c r="Y31" s="82">
        <v>10750</v>
      </c>
      <c r="Z31" s="127">
        <v>0</v>
      </c>
      <c r="AA31" s="90">
        <f t="shared" si="7"/>
        <v>0</v>
      </c>
      <c r="AB31" s="73">
        <f t="shared" si="3"/>
        <v>1179182867</v>
      </c>
      <c r="AC31" s="74">
        <f t="shared" si="3"/>
        <v>550787917.75999999</v>
      </c>
      <c r="AD31" s="75">
        <f t="shared" si="4"/>
        <v>0.46709287691847035</v>
      </c>
    </row>
    <row r="32" spans="1:30" ht="48.75" customHeight="1" x14ac:dyDescent="0.25">
      <c r="A32" s="128" t="s">
        <v>64</v>
      </c>
      <c r="B32" s="116" t="s">
        <v>65</v>
      </c>
      <c r="C32" s="114" t="s">
        <v>24</v>
      </c>
      <c r="D32" s="94" t="s">
        <v>24</v>
      </c>
      <c r="E32" s="106">
        <v>2487786324</v>
      </c>
      <c r="F32" s="107"/>
      <c r="G32" s="97" t="s">
        <v>24</v>
      </c>
      <c r="H32" s="59" t="s">
        <v>24</v>
      </c>
      <c r="I32" s="98" t="s">
        <v>24</v>
      </c>
      <c r="J32" s="60">
        <v>676012678.67083037</v>
      </c>
      <c r="K32" s="61">
        <v>18507117.649999999</v>
      </c>
      <c r="L32" s="62">
        <f t="shared" si="0"/>
        <v>2.7376879508219456E-2</v>
      </c>
      <c r="M32" s="129" t="s">
        <v>24</v>
      </c>
      <c r="N32" s="100" t="s">
        <v>24</v>
      </c>
      <c r="O32" s="100" t="s">
        <v>24</v>
      </c>
      <c r="P32" s="101">
        <v>677944097.63306189</v>
      </c>
      <c r="Q32" s="101">
        <v>17193048.059999999</v>
      </c>
      <c r="R32" s="103">
        <f t="shared" si="1"/>
        <v>2.5360568990904848E-2</v>
      </c>
      <c r="S32" s="104" t="s">
        <v>24</v>
      </c>
      <c r="T32" s="67" t="s">
        <v>24</v>
      </c>
      <c r="U32" s="104" t="s">
        <v>24</v>
      </c>
      <c r="V32" s="68">
        <v>675658304.05171609</v>
      </c>
      <c r="W32" s="68">
        <v>15025169.83</v>
      </c>
      <c r="X32" s="70">
        <f t="shared" si="2"/>
        <v>2.223782308290841E-2</v>
      </c>
      <c r="Y32" s="105" t="s">
        <v>24</v>
      </c>
      <c r="Z32" s="72" t="s">
        <v>24</v>
      </c>
      <c r="AA32" s="72" t="s">
        <v>24</v>
      </c>
      <c r="AB32" s="73">
        <f t="shared" si="3"/>
        <v>2029615080.3556082</v>
      </c>
      <c r="AC32" s="74">
        <f t="shared" si="3"/>
        <v>50725335.539999992</v>
      </c>
      <c r="AD32" s="75">
        <f t="shared" si="4"/>
        <v>2.4992589004173355E-2</v>
      </c>
    </row>
    <row r="33" spans="1:30" s="113" customFormat="1" ht="48.75" customHeight="1" x14ac:dyDescent="0.25">
      <c r="A33" s="128"/>
      <c r="B33" s="94" t="s">
        <v>66</v>
      </c>
      <c r="C33" s="130" t="s">
        <v>67</v>
      </c>
      <c r="D33" s="114" t="s">
        <v>68</v>
      </c>
      <c r="E33" s="106">
        <v>2236328141</v>
      </c>
      <c r="F33" s="107">
        <v>42</v>
      </c>
      <c r="G33" s="97" t="s">
        <v>24</v>
      </c>
      <c r="H33" s="59" t="s">
        <v>24</v>
      </c>
      <c r="I33" s="98" t="s">
        <v>24</v>
      </c>
      <c r="J33" s="60">
        <v>565642563.26361394</v>
      </c>
      <c r="K33" s="61">
        <v>345188858.18000001</v>
      </c>
      <c r="L33" s="62">
        <f t="shared" si="0"/>
        <v>0.61025969507730815</v>
      </c>
      <c r="M33" s="129" t="s">
        <v>24</v>
      </c>
      <c r="N33" s="100" t="s">
        <v>24</v>
      </c>
      <c r="O33" s="100" t="s">
        <v>24</v>
      </c>
      <c r="P33" s="102">
        <v>807999024.21327686</v>
      </c>
      <c r="Q33" s="121">
        <v>366463641.07999998</v>
      </c>
      <c r="R33" s="103">
        <f t="shared" si="1"/>
        <v>0.45354465797383114</v>
      </c>
      <c r="S33" s="104" t="s">
        <v>24</v>
      </c>
      <c r="T33" s="67" t="s">
        <v>24</v>
      </c>
      <c r="U33" s="104" t="s">
        <v>24</v>
      </c>
      <c r="V33" s="68">
        <v>560011149.69621658</v>
      </c>
      <c r="W33" s="68">
        <v>307106615.25</v>
      </c>
      <c r="X33" s="70">
        <f t="shared" si="2"/>
        <v>0.54839375147547142</v>
      </c>
      <c r="Y33" s="105" t="s">
        <v>24</v>
      </c>
      <c r="Z33" s="72" t="s">
        <v>24</v>
      </c>
      <c r="AA33" s="72" t="s">
        <v>24</v>
      </c>
      <c r="AB33" s="73">
        <f t="shared" si="3"/>
        <v>1933652737.1731074</v>
      </c>
      <c r="AC33" s="74">
        <f t="shared" si="3"/>
        <v>1018759114.51</v>
      </c>
      <c r="AD33" s="75">
        <f t="shared" si="4"/>
        <v>0.52685732806365693</v>
      </c>
    </row>
    <row r="34" spans="1:30" ht="51" customHeight="1" x14ac:dyDescent="0.25">
      <c r="A34" s="128"/>
      <c r="B34" s="94" t="s">
        <v>69</v>
      </c>
      <c r="C34" s="130" t="s">
        <v>67</v>
      </c>
      <c r="D34" s="114" t="s">
        <v>70</v>
      </c>
      <c r="E34" s="106">
        <v>2652662262</v>
      </c>
      <c r="F34" s="107">
        <v>448</v>
      </c>
      <c r="G34" s="97" t="s">
        <v>24</v>
      </c>
      <c r="H34" s="59" t="s">
        <v>24</v>
      </c>
      <c r="I34" s="98" t="s">
        <v>24</v>
      </c>
      <c r="J34" s="60">
        <v>971365337.81477571</v>
      </c>
      <c r="K34" s="61">
        <v>390142493.56</v>
      </c>
      <c r="L34" s="62">
        <f t="shared" si="0"/>
        <v>0.40164341712839058</v>
      </c>
      <c r="M34" s="129" t="s">
        <v>24</v>
      </c>
      <c r="N34" s="100" t="s">
        <v>24</v>
      </c>
      <c r="O34" s="100" t="s">
        <v>24</v>
      </c>
      <c r="P34" s="101">
        <v>632081189.97491586</v>
      </c>
      <c r="Q34" s="121">
        <v>354396356.26999998</v>
      </c>
      <c r="R34" s="103">
        <f t="shared" si="1"/>
        <v>0.56068170021649311</v>
      </c>
      <c r="S34" s="104" t="s">
        <v>24</v>
      </c>
      <c r="T34" s="67" t="s">
        <v>24</v>
      </c>
      <c r="U34" s="104" t="s">
        <v>24</v>
      </c>
      <c r="V34" s="68">
        <v>718178800.96904695</v>
      </c>
      <c r="W34" s="68">
        <v>365123225.11000001</v>
      </c>
      <c r="X34" s="70">
        <f t="shared" si="2"/>
        <v>0.50840156325602348</v>
      </c>
      <c r="Y34" s="105" t="s">
        <v>24</v>
      </c>
      <c r="Z34" s="72" t="s">
        <v>24</v>
      </c>
      <c r="AA34" s="72" t="s">
        <v>24</v>
      </c>
      <c r="AB34" s="73">
        <f t="shared" si="3"/>
        <v>2321625328.7587385</v>
      </c>
      <c r="AC34" s="74">
        <f t="shared" si="3"/>
        <v>1109662074.9400001</v>
      </c>
      <c r="AD34" s="75">
        <f t="shared" si="4"/>
        <v>0.47796776731983842</v>
      </c>
    </row>
    <row r="35" spans="1:30" ht="51" customHeight="1" x14ac:dyDescent="0.25">
      <c r="A35" s="128"/>
      <c r="B35" s="94" t="s">
        <v>71</v>
      </c>
      <c r="C35" s="130" t="s">
        <v>67</v>
      </c>
      <c r="D35" s="114" t="s">
        <v>72</v>
      </c>
      <c r="E35" s="106">
        <v>1389717463</v>
      </c>
      <c r="F35" s="107">
        <v>437</v>
      </c>
      <c r="G35" s="97" t="s">
        <v>24</v>
      </c>
      <c r="H35" s="59" t="s">
        <v>24</v>
      </c>
      <c r="I35" s="98" t="s">
        <v>24</v>
      </c>
      <c r="J35" s="60">
        <v>414425636.1207332</v>
      </c>
      <c r="K35" s="61">
        <v>153180611.28</v>
      </c>
      <c r="L35" s="62">
        <f t="shared" si="0"/>
        <v>0.36962146626318848</v>
      </c>
      <c r="M35" s="129" t="s">
        <v>24</v>
      </c>
      <c r="N35" s="100" t="s">
        <v>24</v>
      </c>
      <c r="O35" s="100" t="s">
        <v>24</v>
      </c>
      <c r="P35" s="101">
        <v>422712537.46015525</v>
      </c>
      <c r="Q35" s="121">
        <v>160218251.58000001</v>
      </c>
      <c r="R35" s="103">
        <f t="shared" si="1"/>
        <v>0.37902412959564069</v>
      </c>
      <c r="S35" s="104" t="s">
        <v>24</v>
      </c>
      <c r="T35" s="67" t="s">
        <v>24</v>
      </c>
      <c r="U35" s="104" t="s">
        <v>24</v>
      </c>
      <c r="V35" s="68">
        <v>401174322.29269314</v>
      </c>
      <c r="W35" s="68">
        <v>179404941.13999999</v>
      </c>
      <c r="X35" s="70">
        <f t="shared" si="2"/>
        <v>0.44719946210592154</v>
      </c>
      <c r="Y35" s="105" t="s">
        <v>24</v>
      </c>
      <c r="Z35" s="72" t="s">
        <v>24</v>
      </c>
      <c r="AA35" s="72" t="s">
        <v>24</v>
      </c>
      <c r="AB35" s="73">
        <f t="shared" si="3"/>
        <v>1238312495.8735816</v>
      </c>
      <c r="AC35" s="74">
        <f t="shared" si="3"/>
        <v>492803804</v>
      </c>
      <c r="AD35" s="75">
        <f t="shared" si="4"/>
        <v>0.39796400798842457</v>
      </c>
    </row>
    <row r="36" spans="1:30" ht="57" customHeight="1" x14ac:dyDescent="0.25">
      <c r="A36" s="128"/>
      <c r="B36" s="94" t="s">
        <v>73</v>
      </c>
      <c r="C36" s="130" t="s">
        <v>74</v>
      </c>
      <c r="D36" s="114" t="s">
        <v>75</v>
      </c>
      <c r="E36" s="106">
        <v>974380965</v>
      </c>
      <c r="F36" s="107">
        <v>26</v>
      </c>
      <c r="G36" s="97" t="s">
        <v>24</v>
      </c>
      <c r="H36" s="59" t="s">
        <v>24</v>
      </c>
      <c r="I36" s="98" t="s">
        <v>24</v>
      </c>
      <c r="J36" s="131">
        <v>252771985.02035069</v>
      </c>
      <c r="K36" s="61">
        <v>115558800.01000001</v>
      </c>
      <c r="L36" s="62">
        <f t="shared" si="0"/>
        <v>0.4571661689514222</v>
      </c>
      <c r="M36" s="132" t="s">
        <v>24</v>
      </c>
      <c r="N36" s="100" t="s">
        <v>24</v>
      </c>
      <c r="O36" s="100" t="s">
        <v>24</v>
      </c>
      <c r="P36" s="133">
        <v>357093802.16693819</v>
      </c>
      <c r="Q36" s="121">
        <v>66819663.609999999</v>
      </c>
      <c r="R36" s="103">
        <f t="shared" si="1"/>
        <v>0.1871207598802356</v>
      </c>
      <c r="S36" s="104" t="s">
        <v>24</v>
      </c>
      <c r="T36" s="67" t="s">
        <v>24</v>
      </c>
      <c r="U36" s="104" t="s">
        <v>24</v>
      </c>
      <c r="V36" s="134">
        <v>221045755.35902119</v>
      </c>
      <c r="W36" s="68">
        <v>60349392.020000003</v>
      </c>
      <c r="X36" s="70">
        <f t="shared" si="2"/>
        <v>0.2730176470567412</v>
      </c>
      <c r="Y36" s="105" t="s">
        <v>24</v>
      </c>
      <c r="Z36" s="72" t="s">
        <v>24</v>
      </c>
      <c r="AA36" s="72" t="s">
        <v>24</v>
      </c>
      <c r="AB36" s="73">
        <f t="shared" si="3"/>
        <v>830911542.54631007</v>
      </c>
      <c r="AC36" s="74">
        <f t="shared" si="3"/>
        <v>242727855.64000002</v>
      </c>
      <c r="AD36" s="75">
        <f t="shared" si="4"/>
        <v>0.29212237790820172</v>
      </c>
    </row>
    <row r="37" spans="1:30" ht="80.25" customHeight="1" x14ac:dyDescent="0.25">
      <c r="A37" s="135" t="s">
        <v>76</v>
      </c>
      <c r="B37" s="94" t="s">
        <v>77</v>
      </c>
      <c r="C37" s="114" t="s">
        <v>78</v>
      </c>
      <c r="D37" s="114" t="s">
        <v>79</v>
      </c>
      <c r="E37" s="106">
        <f>+[1]Hoja1!$S$4357</f>
        <v>303800673</v>
      </c>
      <c r="F37" s="107">
        <v>3000</v>
      </c>
      <c r="G37" s="97" t="s">
        <v>24</v>
      </c>
      <c r="H37" s="59" t="s">
        <v>24</v>
      </c>
      <c r="I37" s="98" t="s">
        <v>24</v>
      </c>
      <c r="J37" s="60">
        <v>70286291.5</v>
      </c>
      <c r="K37" s="61">
        <v>12295771.49</v>
      </c>
      <c r="L37" s="62">
        <f t="shared" si="0"/>
        <v>0.17493840160851282</v>
      </c>
      <c r="M37" s="123" t="s">
        <v>24</v>
      </c>
      <c r="N37" s="100" t="s">
        <v>24</v>
      </c>
      <c r="O37" s="100" t="s">
        <v>24</v>
      </c>
      <c r="P37" s="101">
        <v>82447971.5</v>
      </c>
      <c r="Q37" s="121">
        <v>8940714.4000000004</v>
      </c>
      <c r="R37" s="103">
        <f t="shared" si="1"/>
        <v>0.10844068371045369</v>
      </c>
      <c r="S37" s="104" t="s">
        <v>24</v>
      </c>
      <c r="T37" s="67" t="s">
        <v>24</v>
      </c>
      <c r="U37" s="104" t="s">
        <v>24</v>
      </c>
      <c r="V37" s="68">
        <v>81823431</v>
      </c>
      <c r="W37" s="68">
        <v>9677619.2799999993</v>
      </c>
      <c r="X37" s="70">
        <f t="shared" si="2"/>
        <v>0.11827442532934117</v>
      </c>
      <c r="Y37" s="105" t="s">
        <v>24</v>
      </c>
      <c r="Z37" s="72" t="s">
        <v>24</v>
      </c>
      <c r="AA37" s="72" t="s">
        <v>24</v>
      </c>
      <c r="AB37" s="73">
        <f t="shared" si="3"/>
        <v>234557694</v>
      </c>
      <c r="AC37" s="74">
        <f t="shared" si="3"/>
        <v>30914105.170000002</v>
      </c>
      <c r="AD37" s="75">
        <f t="shared" si="4"/>
        <v>0.13179744668703983</v>
      </c>
    </row>
    <row r="38" spans="1:30" ht="45.75" customHeight="1" x14ac:dyDescent="0.25">
      <c r="A38" s="93" t="s">
        <v>80</v>
      </c>
      <c r="B38" s="136" t="s">
        <v>81</v>
      </c>
      <c r="C38" s="114" t="s">
        <v>24</v>
      </c>
      <c r="D38" s="94" t="s">
        <v>24</v>
      </c>
      <c r="E38" s="106">
        <f>+[1]Hoja1!$S$4413</f>
        <v>194508219</v>
      </c>
      <c r="F38" s="96"/>
      <c r="G38" s="97" t="s">
        <v>24</v>
      </c>
      <c r="H38" s="59" t="s">
        <v>24</v>
      </c>
      <c r="I38" s="98" t="s">
        <v>24</v>
      </c>
      <c r="J38" s="60">
        <v>40348020.75</v>
      </c>
      <c r="K38" s="61">
        <v>22889998.739999998</v>
      </c>
      <c r="L38" s="62">
        <f t="shared" si="0"/>
        <v>0.56731404204009184</v>
      </c>
      <c r="M38" s="123" t="s">
        <v>24</v>
      </c>
      <c r="N38" s="100" t="s">
        <v>24</v>
      </c>
      <c r="O38" s="100" t="s">
        <v>24</v>
      </c>
      <c r="P38" s="101">
        <v>52693962.75</v>
      </c>
      <c r="Q38" s="101">
        <v>17194013.550000001</v>
      </c>
      <c r="R38" s="103">
        <f t="shared" si="1"/>
        <v>0.32629949718480794</v>
      </c>
      <c r="S38" s="104" t="s">
        <v>24</v>
      </c>
      <c r="T38" s="67" t="s">
        <v>24</v>
      </c>
      <c r="U38" s="104" t="s">
        <v>24</v>
      </c>
      <c r="V38" s="68">
        <v>55627232.75</v>
      </c>
      <c r="W38" s="68">
        <v>18115225.66</v>
      </c>
      <c r="X38" s="70">
        <f t="shared" si="2"/>
        <v>0.32565390662903326</v>
      </c>
      <c r="Y38" s="105" t="s">
        <v>24</v>
      </c>
      <c r="Z38" s="72" t="s">
        <v>24</v>
      </c>
      <c r="AA38" s="72" t="s">
        <v>24</v>
      </c>
      <c r="AB38" s="73">
        <f t="shared" si="3"/>
        <v>148669216.25</v>
      </c>
      <c r="AC38" s="74">
        <f t="shared" si="3"/>
        <v>58199237.950000003</v>
      </c>
      <c r="AD38" s="75">
        <f t="shared" si="4"/>
        <v>0.39146798118672399</v>
      </c>
    </row>
    <row r="39" spans="1:30" s="113" customFormat="1" ht="67.5" customHeight="1" x14ac:dyDescent="0.25">
      <c r="A39" s="93"/>
      <c r="B39" s="94" t="s">
        <v>82</v>
      </c>
      <c r="C39" s="130" t="s">
        <v>83</v>
      </c>
      <c r="D39" s="114" t="s">
        <v>84</v>
      </c>
      <c r="E39" s="106">
        <f>+[1]Hoja1!$S$4440</f>
        <v>694995634</v>
      </c>
      <c r="F39" s="107">
        <v>6198</v>
      </c>
      <c r="G39" s="83">
        <v>6198</v>
      </c>
      <c r="H39" s="83">
        <v>5005</v>
      </c>
      <c r="I39" s="62">
        <f>H39/F39</f>
        <v>0.80751855437237818</v>
      </c>
      <c r="J39" s="60">
        <f>+[1]Hoja1!$O$4686</f>
        <v>139497800.75</v>
      </c>
      <c r="K39" s="61">
        <v>130957537.2</v>
      </c>
      <c r="L39" s="62">
        <f t="shared" si="0"/>
        <v>0.93877850758876569</v>
      </c>
      <c r="M39" s="108">
        <v>6198</v>
      </c>
      <c r="N39" s="109">
        <v>5079</v>
      </c>
      <c r="O39" s="103">
        <f t="shared" si="5"/>
        <v>0.81945788964181998</v>
      </c>
      <c r="P39" s="101">
        <f>+[1]Hoja1!$P$4686</f>
        <v>185538056.75</v>
      </c>
      <c r="Q39" s="121">
        <v>150684830.78999999</v>
      </c>
      <c r="R39" s="103">
        <f t="shared" si="1"/>
        <v>0.8121505281961513</v>
      </c>
      <c r="S39" s="87">
        <v>6198</v>
      </c>
      <c r="T39" s="87">
        <v>5038</v>
      </c>
      <c r="U39" s="137">
        <f>T39/S39</f>
        <v>0.8128428525330752</v>
      </c>
      <c r="V39" s="68">
        <f>+[1]Hoja1!$Q$4686</f>
        <v>190312384.75</v>
      </c>
      <c r="W39" s="68">
        <v>151557989.66</v>
      </c>
      <c r="X39" s="70">
        <f t="shared" si="2"/>
        <v>0.79636430313818551</v>
      </c>
      <c r="Y39" s="82">
        <v>6198</v>
      </c>
      <c r="Z39" s="89">
        <v>5038</v>
      </c>
      <c r="AA39" s="90">
        <f t="shared" ref="AA39:AA42" si="9">Z39/Y39</f>
        <v>0.8128428525330752</v>
      </c>
      <c r="AB39" s="73">
        <f t="shared" si="3"/>
        <v>515348242.25</v>
      </c>
      <c r="AC39" s="74">
        <f t="shared" si="3"/>
        <v>433200357.64999998</v>
      </c>
      <c r="AD39" s="75">
        <f t="shared" si="4"/>
        <v>0.84059733231776634</v>
      </c>
    </row>
    <row r="40" spans="1:30" ht="41.25" customHeight="1" x14ac:dyDescent="0.25">
      <c r="A40" s="93" t="s">
        <v>85</v>
      </c>
      <c r="B40" s="116" t="s">
        <v>86</v>
      </c>
      <c r="C40" s="114" t="s">
        <v>24</v>
      </c>
      <c r="D40" s="94" t="s">
        <v>24</v>
      </c>
      <c r="E40" s="106">
        <f>+[1]Hoja1!$S$4484</f>
        <v>1043178861</v>
      </c>
      <c r="F40" s="96"/>
      <c r="G40" s="97" t="s">
        <v>24</v>
      </c>
      <c r="H40" s="59" t="s">
        <v>24</v>
      </c>
      <c r="I40" s="138" t="s">
        <v>24</v>
      </c>
      <c r="J40" s="60">
        <v>94420620.25</v>
      </c>
      <c r="K40" s="61">
        <v>321600130.29000002</v>
      </c>
      <c r="L40" s="62">
        <f t="shared" si="0"/>
        <v>3.4060370440110512</v>
      </c>
      <c r="M40" s="123" t="s">
        <v>24</v>
      </c>
      <c r="N40" s="100" t="s">
        <v>24</v>
      </c>
      <c r="O40" s="100" t="s">
        <v>24</v>
      </c>
      <c r="P40" s="101">
        <v>340219789.75</v>
      </c>
      <c r="Q40" s="102">
        <v>413940913.12</v>
      </c>
      <c r="R40" s="103">
        <f t="shared" si="1"/>
        <v>1.2166867583575067</v>
      </c>
      <c r="S40" s="104" t="s">
        <v>24</v>
      </c>
      <c r="T40" s="67" t="s">
        <v>24</v>
      </c>
      <c r="U40" s="104" t="s">
        <v>24</v>
      </c>
      <c r="V40" s="68">
        <v>514003952.5</v>
      </c>
      <c r="W40" s="68">
        <v>87911899.180000007</v>
      </c>
      <c r="X40" s="70">
        <f t="shared" si="2"/>
        <v>0.17103350811295562</v>
      </c>
      <c r="Y40" s="105" t="s">
        <v>24</v>
      </c>
      <c r="Z40" s="72" t="s">
        <v>24</v>
      </c>
      <c r="AA40" s="72" t="s">
        <v>24</v>
      </c>
      <c r="AB40" s="73">
        <f t="shared" si="3"/>
        <v>948644362.5</v>
      </c>
      <c r="AC40" s="74">
        <f t="shared" si="3"/>
        <v>823452942.59000015</v>
      </c>
      <c r="AD40" s="75">
        <f t="shared" si="4"/>
        <v>0.86803124030582135</v>
      </c>
    </row>
    <row r="41" spans="1:30" ht="57" customHeight="1" x14ac:dyDescent="0.25">
      <c r="A41" s="93"/>
      <c r="B41" s="94" t="s">
        <v>87</v>
      </c>
      <c r="C41" s="130" t="s">
        <v>88</v>
      </c>
      <c r="D41" s="114" t="s">
        <v>34</v>
      </c>
      <c r="E41" s="106">
        <f>+[1]Hoja1!$S$4542</f>
        <v>1817515767</v>
      </c>
      <c r="F41" s="107">
        <v>166726</v>
      </c>
      <c r="G41" s="83">
        <v>166726</v>
      </c>
      <c r="H41" s="83">
        <v>153346</v>
      </c>
      <c r="I41" s="62">
        <f>H41/F41</f>
        <v>0.91974856950925465</v>
      </c>
      <c r="J41" s="60">
        <v>344769811.60714281</v>
      </c>
      <c r="K41" s="61">
        <v>307109211.22000003</v>
      </c>
      <c r="L41" s="62">
        <f t="shared" si="0"/>
        <v>0.89076595711327489</v>
      </c>
      <c r="M41" s="108">
        <v>166726</v>
      </c>
      <c r="N41" s="115">
        <v>154350</v>
      </c>
      <c r="O41" s="103">
        <f t="shared" si="5"/>
        <v>0.9257704257284407</v>
      </c>
      <c r="P41" s="101">
        <v>599750009.60714281</v>
      </c>
      <c r="Q41" s="110">
        <v>240424791.97</v>
      </c>
      <c r="R41" s="103">
        <f t="shared" si="1"/>
        <v>0.40087501145266613</v>
      </c>
      <c r="S41" s="87">
        <v>166726</v>
      </c>
      <c r="T41" s="111">
        <v>153852</v>
      </c>
      <c r="U41" s="137">
        <f>T41/S41</f>
        <v>0.92278348907788832</v>
      </c>
      <c r="V41" s="68">
        <v>463538450.35714281</v>
      </c>
      <c r="W41" s="68">
        <v>596929370.99000001</v>
      </c>
      <c r="X41" s="70">
        <f t="shared" si="2"/>
        <v>1.2877666793986204</v>
      </c>
      <c r="Y41" s="82">
        <v>166726</v>
      </c>
      <c r="Z41" s="112">
        <v>153852</v>
      </c>
      <c r="AA41" s="90">
        <f t="shared" si="9"/>
        <v>0.92278348907788832</v>
      </c>
      <c r="AB41" s="73">
        <f t="shared" si="3"/>
        <v>1408058271.5714283</v>
      </c>
      <c r="AC41" s="74">
        <f t="shared" si="3"/>
        <v>1144463374.1800001</v>
      </c>
      <c r="AD41" s="75">
        <f t="shared" si="4"/>
        <v>0.81279546257893875</v>
      </c>
    </row>
    <row r="42" spans="1:30" ht="57" customHeight="1" x14ac:dyDescent="0.25">
      <c r="A42" s="93"/>
      <c r="B42" s="94" t="s">
        <v>89</v>
      </c>
      <c r="C42" s="94" t="s">
        <v>90</v>
      </c>
      <c r="D42" s="114" t="s">
        <v>91</v>
      </c>
      <c r="E42" s="106">
        <f>+[1]Hoja1!$S$4576</f>
        <v>4051376</v>
      </c>
      <c r="F42" s="107">
        <v>940</v>
      </c>
      <c r="G42" s="83">
        <v>940</v>
      </c>
      <c r="H42" s="83">
        <v>759</v>
      </c>
      <c r="I42" s="62">
        <f>H42/F42</f>
        <v>0.80744680851063833</v>
      </c>
      <c r="J42" s="60">
        <v>1143125.3333333333</v>
      </c>
      <c r="K42" s="139">
        <v>0</v>
      </c>
      <c r="L42" s="62">
        <f t="shared" si="0"/>
        <v>0</v>
      </c>
      <c r="M42" s="108">
        <v>940</v>
      </c>
      <c r="N42" s="100">
        <v>798</v>
      </c>
      <c r="O42" s="103">
        <f t="shared" si="5"/>
        <v>0.84893617021276591</v>
      </c>
      <c r="P42" s="101">
        <v>1220625.3333333333</v>
      </c>
      <c r="Q42" s="101">
        <v>0</v>
      </c>
      <c r="R42" s="103">
        <f t="shared" si="1"/>
        <v>0</v>
      </c>
      <c r="S42" s="87">
        <v>940</v>
      </c>
      <c r="T42" s="111">
        <v>785</v>
      </c>
      <c r="U42" s="137">
        <f>T42/S42</f>
        <v>0.83510638297872342</v>
      </c>
      <c r="V42" s="68">
        <v>1580625.3333333333</v>
      </c>
      <c r="W42" s="68">
        <v>0</v>
      </c>
      <c r="X42" s="70">
        <f t="shared" si="2"/>
        <v>0</v>
      </c>
      <c r="Y42" s="82">
        <v>940</v>
      </c>
      <c r="Z42" s="112">
        <v>785</v>
      </c>
      <c r="AA42" s="90">
        <f t="shared" si="9"/>
        <v>0.83510638297872342</v>
      </c>
      <c r="AB42" s="73">
        <f t="shared" si="3"/>
        <v>3944376</v>
      </c>
      <c r="AC42" s="74">
        <f t="shared" si="3"/>
        <v>0</v>
      </c>
      <c r="AD42" s="75">
        <f t="shared" si="4"/>
        <v>0</v>
      </c>
    </row>
    <row r="43" spans="1:30" s="76" customFormat="1" ht="52.5" customHeight="1" x14ac:dyDescent="0.2">
      <c r="A43" s="140" t="s">
        <v>92</v>
      </c>
      <c r="B43" s="136" t="s">
        <v>93</v>
      </c>
      <c r="C43" s="114" t="s">
        <v>24</v>
      </c>
      <c r="D43" s="114" t="s">
        <v>24</v>
      </c>
      <c r="E43" s="106">
        <f>+[1]Hoja1!$S$4588</f>
        <v>1910013923</v>
      </c>
      <c r="F43" s="96"/>
      <c r="G43" s="97" t="s">
        <v>24</v>
      </c>
      <c r="H43" s="59" t="s">
        <v>24</v>
      </c>
      <c r="I43" s="98" t="s">
        <v>24</v>
      </c>
      <c r="J43" s="60">
        <v>477503480.74999988</v>
      </c>
      <c r="K43" s="61">
        <v>298429039.39999998</v>
      </c>
      <c r="L43" s="62">
        <f t="shared" si="0"/>
        <v>0.62497772567284071</v>
      </c>
      <c r="M43" s="123" t="s">
        <v>24</v>
      </c>
      <c r="N43" s="100" t="s">
        <v>24</v>
      </c>
      <c r="O43" s="100" t="s">
        <v>24</v>
      </c>
      <c r="P43" s="101">
        <v>477503480.74999988</v>
      </c>
      <c r="Q43" s="101">
        <v>553304785.05999994</v>
      </c>
      <c r="R43" s="103">
        <f t="shared" si="1"/>
        <v>1.1587450298601831</v>
      </c>
      <c r="S43" s="104" t="s">
        <v>24</v>
      </c>
      <c r="T43" s="67" t="s">
        <v>24</v>
      </c>
      <c r="U43" s="104" t="s">
        <v>24</v>
      </c>
      <c r="V43" s="68">
        <v>477503480.74999988</v>
      </c>
      <c r="W43" s="68">
        <v>368378110.04000002</v>
      </c>
      <c r="X43" s="70">
        <f t="shared" si="2"/>
        <v>0.77146685812928517</v>
      </c>
      <c r="Y43" s="105" t="s">
        <v>24</v>
      </c>
      <c r="Z43" s="72" t="s">
        <v>24</v>
      </c>
      <c r="AA43" s="72" t="s">
        <v>24</v>
      </c>
      <c r="AB43" s="73">
        <f t="shared" si="3"/>
        <v>1432510442.2499995</v>
      </c>
      <c r="AC43" s="74">
        <f t="shared" si="3"/>
        <v>1220111934.5</v>
      </c>
      <c r="AD43" s="75">
        <f t="shared" si="4"/>
        <v>0.85172987122076971</v>
      </c>
    </row>
    <row r="44" spans="1:30" s="159" customFormat="1" ht="22.5" customHeight="1" x14ac:dyDescent="0.25">
      <c r="A44" s="141"/>
      <c r="B44" s="142"/>
      <c r="C44" s="143"/>
      <c r="D44" s="142"/>
      <c r="E44" s="144">
        <f>SUM(E14:E43)</f>
        <v>170773683961</v>
      </c>
      <c r="F44" s="145"/>
      <c r="G44" s="146"/>
      <c r="H44" s="146"/>
      <c r="I44" s="147">
        <v>0.84</v>
      </c>
      <c r="J44" s="148">
        <f>SUM(J14:J43)</f>
        <v>43016923820.673203</v>
      </c>
      <c r="K44" s="148">
        <f>SUM(K14:K43)</f>
        <v>36383720995.099991</v>
      </c>
      <c r="L44" s="147">
        <f t="shared" si="0"/>
        <v>0.84580015871833669</v>
      </c>
      <c r="M44" s="149"/>
      <c r="N44" s="150"/>
      <c r="O44" s="151">
        <v>0.8</v>
      </c>
      <c r="P44" s="152">
        <f>SUM(P14:P43)</f>
        <v>44710933662.319138</v>
      </c>
      <c r="Q44" s="152">
        <f>SUM(Q14:Q43)</f>
        <v>39082592418.700012</v>
      </c>
      <c r="R44" s="153">
        <f t="shared" si="1"/>
        <v>0.8741171167185332</v>
      </c>
      <c r="S44" s="154"/>
      <c r="T44" s="155"/>
      <c r="U44" s="154"/>
      <c r="V44" s="156">
        <f>SUM(V14:V43)</f>
        <v>39685844993.189476</v>
      </c>
      <c r="W44" s="157">
        <f>SUM(W14:W43)</f>
        <v>37562429436.530006</v>
      </c>
      <c r="X44" s="70">
        <f t="shared" si="2"/>
        <v>0.94649438465972258</v>
      </c>
      <c r="Y44" s="158"/>
      <c r="Z44" s="158"/>
      <c r="AA44" s="158"/>
      <c r="AB44" s="73">
        <f t="shared" si="3"/>
        <v>127413702476.18182</v>
      </c>
      <c r="AC44" s="74">
        <f t="shared" si="3"/>
        <v>113028742850.33002</v>
      </c>
      <c r="AD44" s="75">
        <f t="shared" si="4"/>
        <v>0.88710037188864466</v>
      </c>
    </row>
    <row r="45" spans="1:30" ht="15" x14ac:dyDescent="0.25">
      <c r="A45" s="160"/>
      <c r="B45" s="161"/>
      <c r="C45" s="162"/>
      <c r="D45" s="161"/>
      <c r="E45" s="163"/>
      <c r="F45" s="164"/>
      <c r="G45" s="164"/>
      <c r="H45" s="164"/>
      <c r="I45" s="164"/>
      <c r="J45" s="164"/>
      <c r="K45" s="164"/>
      <c r="L45" s="165"/>
      <c r="M45" s="166"/>
      <c r="N45" s="167"/>
      <c r="O45" s="167"/>
      <c r="P45" s="168"/>
      <c r="Q45" s="169"/>
    </row>
    <row r="46" spans="1:30" ht="15" x14ac:dyDescent="0.25">
      <c r="A46" s="166"/>
      <c r="B46" s="161"/>
      <c r="C46" s="162"/>
      <c r="D46" s="161"/>
      <c r="E46" s="163"/>
      <c r="F46" s="164"/>
      <c r="G46" s="164"/>
      <c r="H46" s="164"/>
      <c r="I46" s="164"/>
      <c r="J46" s="164"/>
      <c r="K46" s="164"/>
      <c r="L46" s="165"/>
      <c r="M46" s="166"/>
      <c r="N46" s="167"/>
      <c r="O46" s="167"/>
      <c r="P46" s="168"/>
      <c r="Q46" s="168"/>
      <c r="W46" s="170"/>
      <c r="AB46" s="171"/>
      <c r="AC46" s="170"/>
    </row>
    <row r="47" spans="1:30" x14ac:dyDescent="0.25">
      <c r="AB47" s="171"/>
    </row>
  </sheetData>
  <mergeCells count="23">
    <mergeCell ref="A21:A26"/>
    <mergeCell ref="A27:A31"/>
    <mergeCell ref="A32:A36"/>
    <mergeCell ref="A38:A39"/>
    <mergeCell ref="A40:A42"/>
    <mergeCell ref="G12:L12"/>
    <mergeCell ref="M12:R12"/>
    <mergeCell ref="S12:X12"/>
    <mergeCell ref="Y12:AD12"/>
    <mergeCell ref="A15:A16"/>
    <mergeCell ref="A17:A20"/>
    <mergeCell ref="A12:A13"/>
    <mergeCell ref="B12:B13"/>
    <mergeCell ref="C12:C13"/>
    <mergeCell ref="D12:D13"/>
    <mergeCell ref="E12:E13"/>
    <mergeCell ref="F12:F13"/>
    <mergeCell ref="A1:P1"/>
    <mergeCell ref="A2:P2"/>
    <mergeCell ref="A3:P3"/>
    <mergeCell ref="C7:F7"/>
    <mergeCell ref="C8:F8"/>
    <mergeCell ref="C9:F9"/>
  </mergeCells>
  <dataValidations count="6">
    <dataValidation allowBlank="1" showInputMessage="1" showErrorMessage="1" prompt="Registrar denominación de la Unidad Ejecutora" sqref="C9:C10 D10:L10 M9:O10" xr:uid="{983A15FC-12E4-4459-A237-160C0EBC072C}"/>
    <dataValidation allowBlank="1" showInputMessage="1" showErrorMessage="1" prompt="Registrar denominación del Subcapítulo" sqref="C8 M8:O8" xr:uid="{5D3AC745-4F25-4F42-81B4-576976A722CE}"/>
    <dataValidation allowBlank="1" showInputMessage="1" showErrorMessage="1" prompt="Registrar denominación del Capítulo" sqref="C7 M7:O7" xr:uid="{8FC1F393-9EE6-47D9-A06C-40BE39614CBA}"/>
    <dataValidation allowBlank="1" showInputMessage="1" showErrorMessage="1" prompt="Registrar código de la Unidad Ejecutora" sqref="B9:B10" xr:uid="{56C13589-0409-426B-9907-2963E8992289}"/>
    <dataValidation allowBlank="1" showInputMessage="1" showErrorMessage="1" prompt="Registrar código del subcapítulo" sqref="B8" xr:uid="{AC2E83C6-2E72-4509-AC13-D06CD09B32F0}"/>
    <dataValidation allowBlank="1" showInputMessage="1" showErrorMessage="1" prompt="Registrar código del Capítulo" sqref="B7" xr:uid="{417B99E8-E259-4782-8B69-1EE7D582DC58}"/>
  </dataValidations>
  <pageMargins left="0.74803149606299213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Programación 2022 revisado</vt:lpstr>
      <vt:lpstr>'Programación 2022 revisado'!Área_de_impresión</vt:lpstr>
      <vt:lpstr>'Programación 2022 revisado'!Títulos_a_imprimir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Hilda Paola Mata Hernandez</dc:creator>
  <cp:lastModifiedBy>Hilda Paola Mata Hernandez</cp:lastModifiedBy>
  <dcterms:created xsi:type="dcterms:W3CDTF">2022-10-05T13:52:37Z</dcterms:created>
  <dcterms:modified xsi:type="dcterms:W3CDTF">2022-10-05T13:52:42Z</dcterms:modified>
</cp:coreProperties>
</file>